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75" windowWidth="11205" windowHeight="7050" activeTab="2"/>
  </bookViews>
  <sheets>
    <sheet name="Radiolocation" sheetId="1" r:id="rId1"/>
    <sheet name="RTTT" sheetId="2" r:id="rId2"/>
    <sheet name="ITS" sheetId="3" r:id="rId3"/>
  </sheets>
  <calcPr calcId="145621"/>
</workbook>
</file>

<file path=xl/calcChain.xml><?xml version="1.0" encoding="utf-8"?>
<calcChain xmlns="http://schemas.openxmlformats.org/spreadsheetml/2006/main">
  <c r="D10" i="2" l="1"/>
  <c r="D16" i="2" s="1"/>
  <c r="C10" i="2"/>
  <c r="B10" i="2"/>
  <c r="B16" i="2" s="1"/>
  <c r="D9" i="3"/>
  <c r="D15" i="3" s="1"/>
  <c r="C9" i="3"/>
  <c r="B9" i="3"/>
  <c r="B15" i="3" s="1"/>
  <c r="C15" i="3"/>
  <c r="C16" i="2"/>
  <c r="D30" i="2"/>
  <c r="C30" i="2"/>
  <c r="D24" i="2"/>
  <c r="C24" i="2"/>
  <c r="B24" i="2"/>
  <c r="B30" i="2" s="1"/>
  <c r="H47" i="1"/>
  <c r="G47" i="1"/>
  <c r="F47" i="1"/>
  <c r="E47" i="1"/>
  <c r="D47" i="1"/>
  <c r="C47" i="1"/>
  <c r="B47" i="1"/>
  <c r="E39" i="1"/>
  <c r="F39" i="1" s="1"/>
  <c r="G39" i="1" s="1"/>
  <c r="D39" i="1"/>
  <c r="C39" i="1"/>
  <c r="H27" i="1"/>
  <c r="G27" i="1"/>
  <c r="F27" i="1"/>
  <c r="E27" i="1"/>
  <c r="D27" i="1"/>
  <c r="C27" i="1"/>
  <c r="B27" i="1"/>
  <c r="B32" i="1" s="1"/>
  <c r="H12" i="1"/>
  <c r="G12" i="1"/>
  <c r="F12" i="1"/>
  <c r="E12" i="1"/>
  <c r="D12" i="1"/>
  <c r="C12" i="1"/>
  <c r="B12" i="1"/>
  <c r="B16" i="1"/>
  <c r="B31" i="1"/>
  <c r="B42" i="1"/>
  <c r="H39" i="1" l="1"/>
  <c r="H42" i="1" s="1"/>
  <c r="G42" i="1"/>
  <c r="B17" i="1"/>
  <c r="D28" i="2"/>
  <c r="D29" i="2" s="1"/>
  <c r="C28" i="2"/>
  <c r="C29" i="2" s="1"/>
  <c r="B28" i="2"/>
  <c r="B29" i="2" s="1"/>
  <c r="D14" i="2" l="1"/>
  <c r="D15" i="2" s="1"/>
  <c r="C14" i="2"/>
  <c r="C15" i="2" s="1"/>
  <c r="B14" i="2"/>
  <c r="B15" i="2" s="1"/>
  <c r="D13" i="3"/>
  <c r="D14" i="3" s="1"/>
  <c r="C13" i="3"/>
  <c r="B13" i="3"/>
  <c r="B14" i="3" s="1"/>
  <c r="C14" i="3"/>
  <c r="H45" i="1" l="1"/>
  <c r="H46" i="1" s="1"/>
  <c r="G45" i="1"/>
  <c r="G46" i="1" s="1"/>
  <c r="F45" i="1"/>
  <c r="E45" i="1"/>
  <c r="D45" i="1"/>
  <c r="C45" i="1"/>
  <c r="B45" i="1"/>
  <c r="B46" i="1" s="1"/>
  <c r="C42" i="1"/>
  <c r="H35" i="1"/>
  <c r="G35" i="1"/>
  <c r="F35" i="1"/>
  <c r="E35" i="1"/>
  <c r="D35" i="1"/>
  <c r="C35" i="1"/>
  <c r="B35" i="1"/>
  <c r="C46" i="1" l="1"/>
  <c r="D42" i="1"/>
  <c r="D46" i="1"/>
  <c r="E46" i="1"/>
  <c r="H30" i="1"/>
  <c r="G30" i="1"/>
  <c r="F30" i="1"/>
  <c r="E30" i="1"/>
  <c r="D30" i="1"/>
  <c r="C30" i="1"/>
  <c r="B30" i="1"/>
  <c r="C24" i="1"/>
  <c r="H20" i="1"/>
  <c r="G20" i="1"/>
  <c r="F20" i="1"/>
  <c r="E20" i="1"/>
  <c r="D20" i="1"/>
  <c r="C20" i="1"/>
  <c r="B20" i="1"/>
  <c r="C9" i="1"/>
  <c r="B15" i="1"/>
  <c r="C15" i="1"/>
  <c r="D15" i="1"/>
  <c r="E15" i="1"/>
  <c r="F15" i="1"/>
  <c r="G15" i="1"/>
  <c r="H15" i="1"/>
  <c r="H5" i="1"/>
  <c r="G5" i="1"/>
  <c r="F5" i="1"/>
  <c r="E5" i="1"/>
  <c r="D5" i="1"/>
  <c r="C5" i="1"/>
  <c r="B5" i="1"/>
  <c r="C32" i="1" l="1"/>
  <c r="C31" i="1"/>
  <c r="C17" i="1"/>
  <c r="C16" i="1"/>
  <c r="E42" i="1"/>
  <c r="D24" i="1"/>
  <c r="D9" i="1"/>
  <c r="D31" i="1" l="1"/>
  <c r="D32" i="1"/>
  <c r="D16" i="1"/>
  <c r="D17" i="1"/>
  <c r="F42" i="1"/>
  <c r="F46" i="1"/>
  <c r="E24" i="1"/>
  <c r="E9" i="1"/>
  <c r="E32" i="1" l="1"/>
  <c r="E31" i="1"/>
  <c r="E17" i="1"/>
  <c r="E16" i="1"/>
  <c r="F24" i="1"/>
  <c r="F9" i="1"/>
  <c r="F32" i="1" l="1"/>
  <c r="F31" i="1"/>
  <c r="G9" i="1"/>
  <c r="G24" i="1"/>
  <c r="G32" i="1" l="1"/>
  <c r="G31" i="1"/>
  <c r="F16" i="1"/>
  <c r="F17" i="1"/>
  <c r="H9" i="1"/>
  <c r="H24" i="1"/>
  <c r="H31" i="1" l="1"/>
  <c r="H32" i="1"/>
  <c r="G16" i="1"/>
  <c r="G17" i="1"/>
  <c r="H17" i="1"/>
  <c r="H16" i="1"/>
</calcChain>
</file>

<file path=xl/sharedStrings.xml><?xml version="1.0" encoding="utf-8"?>
<sst xmlns="http://schemas.openxmlformats.org/spreadsheetml/2006/main" count="131" uniqueCount="36">
  <si>
    <t>T=</t>
  </si>
  <si>
    <t>°K</t>
  </si>
  <si>
    <t>Characteristics of the Radars</t>
  </si>
  <si>
    <t>L</t>
  </si>
  <si>
    <t>M</t>
  </si>
  <si>
    <t>N</t>
  </si>
  <si>
    <t>O</t>
  </si>
  <si>
    <t>Q</t>
  </si>
  <si>
    <t>X &amp; Y</t>
  </si>
  <si>
    <t>Z</t>
  </si>
  <si>
    <t>Tx power into antenna peak (kW)</t>
  </si>
  <si>
    <t>Tx power into antenna peak (dBm)</t>
  </si>
  <si>
    <t>Noise figure (dB)</t>
  </si>
  <si>
    <t>Characteristics of a BFWA device</t>
  </si>
  <si>
    <t>Bandwith (MHz)</t>
  </si>
  <si>
    <t>Antenna gain (dBi)</t>
  </si>
  <si>
    <t>Characteristics of the DFS</t>
  </si>
  <si>
    <t>Noise level (dBm/MHz)</t>
  </si>
  <si>
    <t>DFS Detection threshold Th (dBm)</t>
  </si>
  <si>
    <t>Radar bandwidth (MHz)</t>
  </si>
  <si>
    <t>WIA e.i.r.p (dBm) outdoor</t>
  </si>
  <si>
    <t>WIA spectral density power (dBm/MHz) at the antenna connector</t>
  </si>
  <si>
    <t>Characteristics of a WIA device</t>
  </si>
  <si>
    <t>Characteristics of the RTTT Road Side Unit</t>
  </si>
  <si>
    <t>Receiver sensitivity (dBm)</t>
  </si>
  <si>
    <t>RTTT bandwidth (MHz)</t>
  </si>
  <si>
    <t>Interference level (dBm/MHz)</t>
  </si>
  <si>
    <t>WIA I</t>
  </si>
  <si>
    <t>WIA II</t>
  </si>
  <si>
    <t>WIA III</t>
  </si>
  <si>
    <t>in 500 kHz</t>
  </si>
  <si>
    <t>1 MHz in transmission - 500 kHz in reception</t>
  </si>
  <si>
    <t>Characteristics of the ITS Road Side Unit</t>
  </si>
  <si>
    <t>ITS bandwidth (MHz)</t>
  </si>
  <si>
    <t>Characteristics of the RTTT OBU</t>
  </si>
  <si>
    <t xml:space="preserve"> moins 42 in separation file??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</si>
</sst>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1">
    <xf numFmtId="0" fontId="0" fillId="0" borderId="0" xfId="0"/>
    <xf numFmtId="0" fontId="4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2" borderId="1" xfId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/>
    </xf>
    <xf numFmtId="2" fontId="2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justify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0" fillId="0" borderId="0" xfId="0" applyNumberFormat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30" workbookViewId="0">
      <selection activeCell="H46" sqref="B46:H46"/>
    </sheetView>
  </sheetViews>
  <sheetFormatPr defaultRowHeight="15" x14ac:dyDescent="0.25"/>
  <cols>
    <col min="1" max="1" width="45.5703125" customWidth="1"/>
    <col min="2" max="2" width="10.42578125" customWidth="1"/>
    <col min="3" max="3" width="10.5703125" customWidth="1"/>
    <col min="4" max="4" width="10.42578125" customWidth="1"/>
    <col min="5" max="5" width="10.140625" customWidth="1"/>
    <col min="6" max="7" width="9.85546875" customWidth="1"/>
    <col min="8" max="8" width="9.7109375" customWidth="1"/>
  </cols>
  <sheetData>
    <row r="1" spans="1:8" ht="15.75" thickBot="1" x14ac:dyDescent="0.3"/>
    <row r="2" spans="1:8" ht="15.75" thickBot="1" x14ac:dyDescent="0.3">
      <c r="A2" s="8"/>
      <c r="B2" s="9"/>
      <c r="C2" s="9" t="s">
        <v>0</v>
      </c>
      <c r="D2" s="9">
        <v>290</v>
      </c>
      <c r="E2" s="9" t="s">
        <v>1</v>
      </c>
      <c r="F2" s="9"/>
      <c r="G2" s="9"/>
      <c r="H2" s="9"/>
    </row>
    <row r="3" spans="1:8" ht="15.75" thickBot="1" x14ac:dyDescent="0.3">
      <c r="A3" s="10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</row>
    <row r="4" spans="1:8" ht="15.75" thickBot="1" x14ac:dyDescent="0.3">
      <c r="A4" s="11" t="s">
        <v>10</v>
      </c>
      <c r="B4" s="2">
        <v>2800</v>
      </c>
      <c r="C4" s="2">
        <v>1200</v>
      </c>
      <c r="D4" s="2">
        <v>1000</v>
      </c>
      <c r="E4" s="2">
        <v>165</v>
      </c>
      <c r="F4" s="2">
        <v>285</v>
      </c>
      <c r="G4" s="2">
        <v>12</v>
      </c>
      <c r="H4" s="2">
        <v>70</v>
      </c>
    </row>
    <row r="5" spans="1:8" ht="15.75" thickBot="1" x14ac:dyDescent="0.3">
      <c r="A5" s="11" t="s">
        <v>11</v>
      </c>
      <c r="B5" s="6">
        <f t="shared" ref="B5:H5" si="0">10*LOG10(B4)+60</f>
        <v>94.471580313422194</v>
      </c>
      <c r="C5" s="6">
        <f t="shared" si="0"/>
        <v>90.791812460476251</v>
      </c>
      <c r="D5" s="6">
        <f t="shared" si="0"/>
        <v>90</v>
      </c>
      <c r="E5" s="6">
        <f t="shared" si="0"/>
        <v>82.17483944213906</v>
      </c>
      <c r="F5" s="6">
        <f t="shared" si="0"/>
        <v>84.548448600085095</v>
      </c>
      <c r="G5" s="6">
        <f t="shared" si="0"/>
        <v>70.791812460476251</v>
      </c>
      <c r="H5" s="6">
        <f t="shared" si="0"/>
        <v>78.450980400142569</v>
      </c>
    </row>
    <row r="6" spans="1:8" ht="15.75" thickBot="1" x14ac:dyDescent="0.3">
      <c r="A6" s="11" t="s">
        <v>19</v>
      </c>
      <c r="B6" s="5">
        <v>4.8</v>
      </c>
      <c r="C6" s="5">
        <v>4</v>
      </c>
      <c r="D6" s="5">
        <v>8</v>
      </c>
      <c r="E6" s="5">
        <v>8</v>
      </c>
      <c r="F6" s="5">
        <v>10</v>
      </c>
      <c r="G6" s="5">
        <v>4</v>
      </c>
      <c r="H6" s="5">
        <v>1</v>
      </c>
    </row>
    <row r="7" spans="1:8" ht="15.75" thickBot="1" x14ac:dyDescent="0.3">
      <c r="A7" s="11" t="s">
        <v>12</v>
      </c>
      <c r="B7" s="3">
        <v>7</v>
      </c>
      <c r="C7" s="3">
        <v>4</v>
      </c>
      <c r="D7" s="3">
        <v>2.2999999999999998</v>
      </c>
      <c r="E7" s="3">
        <v>3</v>
      </c>
      <c r="F7" s="3">
        <v>3</v>
      </c>
      <c r="G7" s="3">
        <v>5</v>
      </c>
      <c r="H7" s="3">
        <v>13</v>
      </c>
    </row>
    <row r="8" spans="1:8" ht="15.75" thickBot="1" x14ac:dyDescent="0.3">
      <c r="A8" s="10" t="s">
        <v>22</v>
      </c>
      <c r="B8" s="1"/>
      <c r="C8" s="1"/>
      <c r="D8" s="1"/>
      <c r="E8" s="1"/>
      <c r="F8" s="1"/>
      <c r="G8" s="1"/>
      <c r="H8" s="1"/>
    </row>
    <row r="9" spans="1:8" ht="15.75" thickBot="1" x14ac:dyDescent="0.3">
      <c r="A9" s="11" t="s">
        <v>20</v>
      </c>
      <c r="B9" s="2">
        <v>26</v>
      </c>
      <c r="C9" s="2">
        <f>B9</f>
        <v>26</v>
      </c>
      <c r="D9" s="2">
        <f t="shared" ref="D9:F9" si="1">C9</f>
        <v>26</v>
      </c>
      <c r="E9" s="2">
        <f t="shared" si="1"/>
        <v>26</v>
      </c>
      <c r="F9" s="2">
        <f t="shared" si="1"/>
        <v>26</v>
      </c>
      <c r="G9" s="2">
        <f t="shared" ref="G9" si="2">F9</f>
        <v>26</v>
      </c>
      <c r="H9" s="2">
        <f t="shared" ref="H9" si="3">G9</f>
        <v>26</v>
      </c>
    </row>
    <row r="10" spans="1:8" ht="15.75" thickBot="1" x14ac:dyDescent="0.3">
      <c r="A10" s="11" t="s">
        <v>14</v>
      </c>
      <c r="B10" s="2">
        <v>1</v>
      </c>
      <c r="C10" s="2">
        <v>1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</row>
    <row r="11" spans="1:8" ht="15.75" thickBot="1" x14ac:dyDescent="0.3">
      <c r="A11" s="11" t="s">
        <v>15</v>
      </c>
      <c r="B11" s="2">
        <v>5</v>
      </c>
      <c r="C11" s="2">
        <v>5</v>
      </c>
      <c r="D11" s="2">
        <v>5</v>
      </c>
      <c r="E11" s="2">
        <v>5</v>
      </c>
      <c r="F11" s="2">
        <v>5</v>
      </c>
      <c r="G11" s="2">
        <v>5</v>
      </c>
      <c r="H11" s="2">
        <v>5</v>
      </c>
    </row>
    <row r="12" spans="1:8" ht="26.25" thickBot="1" x14ac:dyDescent="0.3">
      <c r="A12" s="11" t="s">
        <v>21</v>
      </c>
      <c r="B12" s="16">
        <f>B9-10*LOG10(B10)-B11</f>
        <v>21</v>
      </c>
      <c r="C12" s="16">
        <f t="shared" ref="C12:H12" si="4">C9-10*LOG10(C10)-C11</f>
        <v>21</v>
      </c>
      <c r="D12" s="16">
        <f t="shared" si="4"/>
        <v>21</v>
      </c>
      <c r="E12" s="16">
        <f t="shared" si="4"/>
        <v>21</v>
      </c>
      <c r="F12" s="16">
        <f t="shared" si="4"/>
        <v>21</v>
      </c>
      <c r="G12" s="16">
        <f t="shared" si="4"/>
        <v>21</v>
      </c>
      <c r="H12" s="16">
        <f t="shared" si="4"/>
        <v>21</v>
      </c>
    </row>
    <row r="13" spans="1:8" ht="15.75" thickBot="1" x14ac:dyDescent="0.3">
      <c r="A13" s="12"/>
      <c r="B13" s="4"/>
      <c r="C13" s="4"/>
      <c r="D13" s="4"/>
      <c r="E13" s="4"/>
      <c r="F13" s="4"/>
      <c r="G13" s="4"/>
      <c r="H13" s="4"/>
    </row>
    <row r="14" spans="1:8" ht="15.75" thickBot="1" x14ac:dyDescent="0.3">
      <c r="A14" s="10" t="s">
        <v>16</v>
      </c>
      <c r="B14" s="1" t="s">
        <v>3</v>
      </c>
      <c r="C14" s="1" t="s">
        <v>4</v>
      </c>
      <c r="D14" s="1" t="s">
        <v>5</v>
      </c>
      <c r="E14" s="1" t="s">
        <v>6</v>
      </c>
      <c r="F14" s="1" t="s">
        <v>7</v>
      </c>
      <c r="G14" s="1" t="s">
        <v>8</v>
      </c>
      <c r="H14" s="1" t="s">
        <v>9</v>
      </c>
    </row>
    <row r="15" spans="1:8" ht="15.75" thickBot="1" x14ac:dyDescent="0.3">
      <c r="A15" s="12" t="s">
        <v>17</v>
      </c>
      <c r="B15" s="7">
        <f>10*LOG10(1.38*10^(-23)*290*10^6)+30+B7</f>
        <v>-106.97722915699808</v>
      </c>
      <c r="C15" s="7">
        <f t="shared" ref="C15:H15" si="5">10*LOG10(1.38*10^(-23)*290*10^6)+30+C7</f>
        <v>-109.97722915699808</v>
      </c>
      <c r="D15" s="7">
        <f t="shared" si="5"/>
        <v>-111.67722915699808</v>
      </c>
      <c r="E15" s="7">
        <f t="shared" si="5"/>
        <v>-110.97722915699808</v>
      </c>
      <c r="F15" s="7">
        <f t="shared" si="5"/>
        <v>-110.97722915699808</v>
      </c>
      <c r="G15" s="7">
        <f t="shared" si="5"/>
        <v>-108.97722915699808</v>
      </c>
      <c r="H15" s="7">
        <f t="shared" si="5"/>
        <v>-100.97722915699808</v>
      </c>
    </row>
    <row r="16" spans="1:8" ht="15.75" thickBot="1" x14ac:dyDescent="0.3">
      <c r="A16" s="12" t="s">
        <v>18</v>
      </c>
      <c r="B16" s="13">
        <f>B15-6+B5-B12</f>
        <v>-39.505648843575884</v>
      </c>
      <c r="C16" s="13">
        <f t="shared" ref="C16:H16" si="6">C15-6+C5-C12</f>
        <v>-46.185416696521827</v>
      </c>
      <c r="D16" s="13">
        <f t="shared" si="6"/>
        <v>-48.677229156998081</v>
      </c>
      <c r="E16" s="13">
        <f t="shared" si="6"/>
        <v>-55.802389714859018</v>
      </c>
      <c r="F16" s="13">
        <f t="shared" si="6"/>
        <v>-53.428780556912983</v>
      </c>
      <c r="G16" s="13">
        <f t="shared" si="6"/>
        <v>-65.185416696521827</v>
      </c>
      <c r="H16" s="13">
        <f t="shared" si="6"/>
        <v>-49.526248756855509</v>
      </c>
    </row>
    <row r="17" spans="1:8" ht="15.75" thickBot="1" x14ac:dyDescent="0.3">
      <c r="B17" s="20">
        <f>B15-6+B5-B12</f>
        <v>-39.505648843575884</v>
      </c>
      <c r="C17" s="20">
        <f t="shared" ref="C17:H17" si="7">C15-6+C5-C12</f>
        <v>-46.185416696521827</v>
      </c>
      <c r="D17" s="20">
        <f t="shared" si="7"/>
        <v>-48.677229156998081</v>
      </c>
      <c r="E17" s="20">
        <f t="shared" si="7"/>
        <v>-55.802389714859018</v>
      </c>
      <c r="F17" s="20">
        <f t="shared" si="7"/>
        <v>-53.428780556912983</v>
      </c>
      <c r="G17" s="20">
        <f t="shared" si="7"/>
        <v>-65.185416696521827</v>
      </c>
      <c r="H17" s="20">
        <f t="shared" si="7"/>
        <v>-49.526248756855509</v>
      </c>
    </row>
    <row r="18" spans="1:8" ht="15.75" thickBot="1" x14ac:dyDescent="0.3">
      <c r="A18" s="8" t="s">
        <v>2</v>
      </c>
      <c r="B18" s="15" t="s">
        <v>3</v>
      </c>
      <c r="C18" s="15" t="s">
        <v>4</v>
      </c>
      <c r="D18" s="15" t="s">
        <v>5</v>
      </c>
      <c r="E18" s="15" t="s">
        <v>6</v>
      </c>
      <c r="F18" s="15" t="s">
        <v>7</v>
      </c>
      <c r="G18" s="15" t="s">
        <v>8</v>
      </c>
      <c r="H18" s="15" t="s">
        <v>9</v>
      </c>
    </row>
    <row r="19" spans="1:8" ht="15.75" thickBot="1" x14ac:dyDescent="0.3">
      <c r="A19" s="11" t="s">
        <v>10</v>
      </c>
      <c r="B19" s="2">
        <v>2800</v>
      </c>
      <c r="C19" s="2">
        <v>1200</v>
      </c>
      <c r="D19" s="2">
        <v>1000</v>
      </c>
      <c r="E19" s="2">
        <v>165</v>
      </c>
      <c r="F19" s="2">
        <v>285</v>
      </c>
      <c r="G19" s="2">
        <v>12</v>
      </c>
      <c r="H19" s="2">
        <v>70</v>
      </c>
    </row>
    <row r="20" spans="1:8" ht="15.75" thickBot="1" x14ac:dyDescent="0.3">
      <c r="A20" s="11" t="s">
        <v>11</v>
      </c>
      <c r="B20" s="6">
        <f t="shared" ref="B20:H20" si="8">10*LOG10(B19)+60</f>
        <v>94.471580313422194</v>
      </c>
      <c r="C20" s="6">
        <f t="shared" si="8"/>
        <v>90.791812460476251</v>
      </c>
      <c r="D20" s="6">
        <f t="shared" si="8"/>
        <v>90</v>
      </c>
      <c r="E20" s="6">
        <f t="shared" si="8"/>
        <v>82.17483944213906</v>
      </c>
      <c r="F20" s="6">
        <f t="shared" si="8"/>
        <v>84.548448600085095</v>
      </c>
      <c r="G20" s="6">
        <f t="shared" si="8"/>
        <v>70.791812460476251</v>
      </c>
      <c r="H20" s="6">
        <f t="shared" si="8"/>
        <v>78.450980400142569</v>
      </c>
    </row>
    <row r="21" spans="1:8" ht="15.75" thickBot="1" x14ac:dyDescent="0.3">
      <c r="A21" s="11" t="s">
        <v>19</v>
      </c>
      <c r="B21" s="5">
        <v>4.8</v>
      </c>
      <c r="C21" s="5">
        <v>4</v>
      </c>
      <c r="D21" s="5">
        <v>8</v>
      </c>
      <c r="E21" s="5">
        <v>8</v>
      </c>
      <c r="F21" s="5">
        <v>10</v>
      </c>
      <c r="G21" s="5">
        <v>4</v>
      </c>
      <c r="H21" s="5">
        <v>1</v>
      </c>
    </row>
    <row r="22" spans="1:8" ht="15.75" thickBot="1" x14ac:dyDescent="0.3">
      <c r="A22" s="11" t="s">
        <v>12</v>
      </c>
      <c r="B22" s="3">
        <v>7</v>
      </c>
      <c r="C22" s="3">
        <v>4</v>
      </c>
      <c r="D22" s="3">
        <v>2.2999999999999998</v>
      </c>
      <c r="E22" s="3">
        <v>3</v>
      </c>
      <c r="F22" s="3">
        <v>3</v>
      </c>
      <c r="G22" s="3">
        <v>5</v>
      </c>
      <c r="H22" s="3">
        <v>13</v>
      </c>
    </row>
    <row r="23" spans="1:8" ht="15.75" thickBot="1" x14ac:dyDescent="0.3">
      <c r="A23" s="10" t="s">
        <v>13</v>
      </c>
      <c r="B23" s="1"/>
      <c r="C23" s="1"/>
      <c r="D23" s="1"/>
      <c r="E23" s="1"/>
      <c r="F23" s="1"/>
      <c r="G23" s="1"/>
      <c r="H23" s="1"/>
    </row>
    <row r="24" spans="1:8" ht="15.75" thickBot="1" x14ac:dyDescent="0.3">
      <c r="A24" s="11" t="s">
        <v>20</v>
      </c>
      <c r="B24" s="2">
        <v>26</v>
      </c>
      <c r="C24" s="2">
        <f>B24</f>
        <v>26</v>
      </c>
      <c r="D24" s="2">
        <f t="shared" ref="D24:G24" si="9">C24</f>
        <v>26</v>
      </c>
      <c r="E24" s="2">
        <f t="shared" si="9"/>
        <v>26</v>
      </c>
      <c r="F24" s="2">
        <f t="shared" si="9"/>
        <v>26</v>
      </c>
      <c r="G24" s="2">
        <f t="shared" si="9"/>
        <v>26</v>
      </c>
      <c r="H24" s="2">
        <f>G24</f>
        <v>26</v>
      </c>
    </row>
    <row r="25" spans="1:8" ht="15.75" thickBot="1" x14ac:dyDescent="0.3">
      <c r="A25" s="11" t="s">
        <v>14</v>
      </c>
      <c r="B25" s="2">
        <v>3</v>
      </c>
      <c r="C25" s="2">
        <v>3</v>
      </c>
      <c r="D25" s="2">
        <v>3</v>
      </c>
      <c r="E25" s="2">
        <v>3</v>
      </c>
      <c r="F25" s="2">
        <v>3</v>
      </c>
      <c r="G25" s="2">
        <v>3</v>
      </c>
      <c r="H25" s="2">
        <v>3</v>
      </c>
    </row>
    <row r="26" spans="1:8" ht="15.75" thickBot="1" x14ac:dyDescent="0.3">
      <c r="A26" s="11" t="s">
        <v>15</v>
      </c>
      <c r="B26" s="2">
        <v>5</v>
      </c>
      <c r="C26" s="2">
        <v>5</v>
      </c>
      <c r="D26" s="2">
        <v>5</v>
      </c>
      <c r="E26" s="2">
        <v>5</v>
      </c>
      <c r="F26" s="2">
        <v>5</v>
      </c>
      <c r="G26" s="2">
        <v>5</v>
      </c>
      <c r="H26" s="2">
        <v>5</v>
      </c>
    </row>
    <row r="27" spans="1:8" ht="26.25" thickBot="1" x14ac:dyDescent="0.3">
      <c r="A27" s="11" t="s">
        <v>21</v>
      </c>
      <c r="B27" s="16">
        <f>B24-10*LOG10(B25)-B26</f>
        <v>16.228787452803374</v>
      </c>
      <c r="C27" s="16">
        <f t="shared" ref="C27:H27" si="10">C24-10*LOG10(C25)-C26</f>
        <v>16.228787452803374</v>
      </c>
      <c r="D27" s="16">
        <f t="shared" si="10"/>
        <v>16.228787452803374</v>
      </c>
      <c r="E27" s="16">
        <f t="shared" si="10"/>
        <v>16.228787452803374</v>
      </c>
      <c r="F27" s="16">
        <f t="shared" si="10"/>
        <v>16.228787452803374</v>
      </c>
      <c r="G27" s="16">
        <f t="shared" si="10"/>
        <v>16.228787452803374</v>
      </c>
      <c r="H27" s="16">
        <f t="shared" si="10"/>
        <v>16.228787452803374</v>
      </c>
    </row>
    <row r="28" spans="1:8" ht="15.75" thickBot="1" x14ac:dyDescent="0.3">
      <c r="A28" s="12"/>
      <c r="B28" s="4"/>
      <c r="C28" s="4"/>
      <c r="D28" s="4"/>
      <c r="E28" s="4"/>
      <c r="F28" s="4"/>
      <c r="G28" s="4"/>
      <c r="H28" s="4"/>
    </row>
    <row r="29" spans="1:8" ht="15.75" thickBot="1" x14ac:dyDescent="0.3">
      <c r="A29" s="10" t="s">
        <v>16</v>
      </c>
      <c r="B29" s="1" t="s">
        <v>3</v>
      </c>
      <c r="C29" s="1" t="s">
        <v>4</v>
      </c>
      <c r="D29" s="1" t="s">
        <v>5</v>
      </c>
      <c r="E29" s="1" t="s">
        <v>6</v>
      </c>
      <c r="F29" s="1" t="s">
        <v>7</v>
      </c>
      <c r="G29" s="1" t="s">
        <v>8</v>
      </c>
      <c r="H29" s="1" t="s">
        <v>9</v>
      </c>
    </row>
    <row r="30" spans="1:8" ht="15.75" thickBot="1" x14ac:dyDescent="0.3">
      <c r="A30" s="12" t="s">
        <v>17</v>
      </c>
      <c r="B30" s="7">
        <f>10*LOG10(1.38*10^(-23)*290*10^6)+30+B22</f>
        <v>-106.97722915699808</v>
      </c>
      <c r="C30" s="7">
        <f t="shared" ref="C30:H30" si="11">10*LOG10(1.38*10^(-23)*290*10^6)+30+C22</f>
        <v>-109.97722915699808</v>
      </c>
      <c r="D30" s="7">
        <f t="shared" si="11"/>
        <v>-111.67722915699808</v>
      </c>
      <c r="E30" s="7">
        <f t="shared" si="11"/>
        <v>-110.97722915699808</v>
      </c>
      <c r="F30" s="7">
        <f t="shared" si="11"/>
        <v>-110.97722915699808</v>
      </c>
      <c r="G30" s="7">
        <f t="shared" si="11"/>
        <v>-108.97722915699808</v>
      </c>
      <c r="H30" s="7">
        <f t="shared" si="11"/>
        <v>-100.97722915699808</v>
      </c>
    </row>
    <row r="31" spans="1:8" ht="15.75" thickBot="1" x14ac:dyDescent="0.3">
      <c r="A31" s="12" t="s">
        <v>18</v>
      </c>
      <c r="B31" s="13">
        <f>B30-6+B20-B24+10*LOG10(B25)+B26</f>
        <v>-34.734436296379258</v>
      </c>
      <c r="C31" s="13">
        <f t="shared" ref="C31" si="12">C30-6+C20-C24+10*LOG10(C25)+C26</f>
        <v>-41.414204149325201</v>
      </c>
      <c r="D31" s="13">
        <f t="shared" ref="D31" si="13">D30-6+D20-D24+10*LOG10(D25)+D26</f>
        <v>-43.906016609801455</v>
      </c>
      <c r="E31" s="13">
        <f t="shared" ref="E31" si="14">E30-6+E20-E24+10*LOG10(E25)+E26</f>
        <v>-51.031177167662392</v>
      </c>
      <c r="F31" s="13">
        <f t="shared" ref="F31" si="15">F30-6+F20-F24+10*LOG10(F25)+F26</f>
        <v>-48.657568009716357</v>
      </c>
      <c r="G31" s="14">
        <f t="shared" ref="G31" si="16">G30-6+G20-G24+10*LOG10(G25)+G26</f>
        <v>-60.414204149325201</v>
      </c>
      <c r="H31" s="13">
        <f t="shared" ref="H31" si="17">H30-6+H20-H24+10*LOG10(H25)+H26</f>
        <v>-44.755036209658883</v>
      </c>
    </row>
    <row r="32" spans="1:8" x14ac:dyDescent="0.25">
      <c r="B32" s="20">
        <f>B30-6+B20-B27</f>
        <v>-34.734436296379258</v>
      </c>
      <c r="C32" s="20">
        <f t="shared" ref="C32:H32" si="18">C30-6+C20-C27</f>
        <v>-41.414204149325201</v>
      </c>
      <c r="D32" s="20">
        <f t="shared" si="18"/>
        <v>-43.906016609801455</v>
      </c>
      <c r="E32" s="20">
        <f t="shared" si="18"/>
        <v>-51.031177167662392</v>
      </c>
      <c r="F32" s="20">
        <f t="shared" si="18"/>
        <v>-48.657568009716357</v>
      </c>
      <c r="G32" s="20">
        <f t="shared" si="18"/>
        <v>-60.414204149325201</v>
      </c>
      <c r="H32" s="20">
        <f t="shared" si="18"/>
        <v>-44.755036209658883</v>
      </c>
    </row>
    <row r="33" spans="1:8" ht="15.75" thickBot="1" x14ac:dyDescent="0.3">
      <c r="A33" s="10" t="s">
        <v>2</v>
      </c>
      <c r="B33" s="1" t="s">
        <v>3</v>
      </c>
      <c r="C33" s="1" t="s">
        <v>4</v>
      </c>
      <c r="D33" s="1" t="s">
        <v>5</v>
      </c>
      <c r="E33" s="1" t="s">
        <v>6</v>
      </c>
      <c r="F33" s="1" t="s">
        <v>7</v>
      </c>
      <c r="G33" s="1" t="s">
        <v>8</v>
      </c>
      <c r="H33" s="1" t="s">
        <v>9</v>
      </c>
    </row>
    <row r="34" spans="1:8" ht="15.75" thickBot="1" x14ac:dyDescent="0.3">
      <c r="A34" s="11" t="s">
        <v>10</v>
      </c>
      <c r="B34" s="2">
        <v>2800</v>
      </c>
      <c r="C34" s="2">
        <v>1200</v>
      </c>
      <c r="D34" s="2">
        <v>1000</v>
      </c>
      <c r="E34" s="2">
        <v>165</v>
      </c>
      <c r="F34" s="2">
        <v>285</v>
      </c>
      <c r="G34" s="2">
        <v>12</v>
      </c>
      <c r="H34" s="2">
        <v>70</v>
      </c>
    </row>
    <row r="35" spans="1:8" ht="15.75" thickBot="1" x14ac:dyDescent="0.3">
      <c r="A35" s="11" t="s">
        <v>11</v>
      </c>
      <c r="B35" s="6">
        <f t="shared" ref="B35" si="19">10*LOG10(B34)+60</f>
        <v>94.471580313422194</v>
      </c>
      <c r="C35" s="6">
        <f t="shared" ref="C35" si="20">10*LOG10(C34)+60</f>
        <v>90.791812460476251</v>
      </c>
      <c r="D35" s="6">
        <f t="shared" ref="D35" si="21">10*LOG10(D34)+60</f>
        <v>90</v>
      </c>
      <c r="E35" s="6">
        <f t="shared" ref="E35" si="22">10*LOG10(E34)+60</f>
        <v>82.17483944213906</v>
      </c>
      <c r="F35" s="6">
        <f t="shared" ref="F35" si="23">10*LOG10(F34)+60</f>
        <v>84.548448600085095</v>
      </c>
      <c r="G35" s="6">
        <f t="shared" ref="G35" si="24">10*LOG10(G34)+60</f>
        <v>70.791812460476251</v>
      </c>
      <c r="H35" s="6">
        <f t="shared" ref="H35" si="25">10*LOG10(H34)+60</f>
        <v>78.450980400142569</v>
      </c>
    </row>
    <row r="36" spans="1:8" ht="15.75" thickBot="1" x14ac:dyDescent="0.3">
      <c r="A36" s="11" t="s">
        <v>19</v>
      </c>
      <c r="B36" s="5">
        <v>4.8</v>
      </c>
      <c r="C36" s="5">
        <v>4</v>
      </c>
      <c r="D36" s="5">
        <v>8</v>
      </c>
      <c r="E36" s="5">
        <v>8</v>
      </c>
      <c r="F36" s="5">
        <v>10</v>
      </c>
      <c r="G36" s="5">
        <v>4</v>
      </c>
      <c r="H36" s="5">
        <v>1</v>
      </c>
    </row>
    <row r="37" spans="1:8" ht="15.75" thickBot="1" x14ac:dyDescent="0.3">
      <c r="A37" s="11" t="s">
        <v>12</v>
      </c>
      <c r="B37" s="3">
        <v>7</v>
      </c>
      <c r="C37" s="3">
        <v>4</v>
      </c>
      <c r="D37" s="3">
        <v>2.2999999999999998</v>
      </c>
      <c r="E37" s="3">
        <v>3</v>
      </c>
      <c r="F37" s="3">
        <v>3</v>
      </c>
      <c r="G37" s="3">
        <v>5</v>
      </c>
      <c r="H37" s="3">
        <v>13</v>
      </c>
    </row>
    <row r="38" spans="1:8" ht="15.75" thickBot="1" x14ac:dyDescent="0.3">
      <c r="A38" s="10" t="s">
        <v>22</v>
      </c>
      <c r="B38" s="1"/>
      <c r="C38" s="1"/>
      <c r="D38" s="1"/>
      <c r="E38" s="1"/>
      <c r="F38" s="1"/>
      <c r="G38" s="1"/>
      <c r="H38" s="1"/>
    </row>
    <row r="39" spans="1:8" ht="15.75" thickBot="1" x14ac:dyDescent="0.3">
      <c r="A39" s="11" t="s">
        <v>20</v>
      </c>
      <c r="B39" s="2">
        <v>26</v>
      </c>
      <c r="C39" s="2">
        <f>B39</f>
        <v>26</v>
      </c>
      <c r="D39" s="2">
        <f t="shared" ref="D39" si="26">C39</f>
        <v>26</v>
      </c>
      <c r="E39" s="2">
        <f t="shared" ref="E39" si="27">D39</f>
        <v>26</v>
      </c>
      <c r="F39" s="2">
        <f t="shared" ref="F39" si="28">E39</f>
        <v>26</v>
      </c>
      <c r="G39" s="2">
        <f t="shared" ref="G39" si="29">F39</f>
        <v>26</v>
      </c>
      <c r="H39" s="2">
        <f>G39</f>
        <v>26</v>
      </c>
    </row>
    <row r="40" spans="1:8" ht="15.75" thickBot="1" x14ac:dyDescent="0.3">
      <c r="A40" s="11" t="s">
        <v>14</v>
      </c>
      <c r="B40" s="2">
        <v>20</v>
      </c>
      <c r="C40" s="2">
        <v>20</v>
      </c>
      <c r="D40" s="2">
        <v>20</v>
      </c>
      <c r="E40" s="2">
        <v>20</v>
      </c>
      <c r="F40" s="2">
        <v>20</v>
      </c>
      <c r="G40" s="2">
        <v>20</v>
      </c>
      <c r="H40" s="2">
        <v>20</v>
      </c>
    </row>
    <row r="41" spans="1:8" ht="15.75" thickBot="1" x14ac:dyDescent="0.3">
      <c r="A41" s="11" t="s">
        <v>15</v>
      </c>
      <c r="B41" s="2">
        <v>5</v>
      </c>
      <c r="C41" s="2">
        <v>5</v>
      </c>
      <c r="D41" s="2">
        <v>5</v>
      </c>
      <c r="E41" s="2">
        <v>5</v>
      </c>
      <c r="F41" s="2">
        <v>5</v>
      </c>
      <c r="G41" s="2">
        <v>5</v>
      </c>
      <c r="H41" s="2">
        <v>5</v>
      </c>
    </row>
    <row r="42" spans="1:8" ht="26.25" thickBot="1" x14ac:dyDescent="0.3">
      <c r="A42" s="11" t="s">
        <v>21</v>
      </c>
      <c r="B42" s="16">
        <f>B39-10*LOG10(B40)-B41</f>
        <v>7.9897000433601875</v>
      </c>
      <c r="C42" s="16">
        <f>C39-10*LOG10(C40)-C41</f>
        <v>7.9897000433601875</v>
      </c>
      <c r="D42" s="16">
        <f t="shared" ref="D42:H42" si="30">D39-10*LOG10(D40)-D41</f>
        <v>7.9897000433601875</v>
      </c>
      <c r="E42" s="16">
        <f t="shared" si="30"/>
        <v>7.9897000433601875</v>
      </c>
      <c r="F42" s="16">
        <f t="shared" si="30"/>
        <v>7.9897000433601875</v>
      </c>
      <c r="G42" s="16">
        <f t="shared" si="30"/>
        <v>7.9897000433601875</v>
      </c>
      <c r="H42" s="16">
        <f t="shared" si="30"/>
        <v>7.9897000433601875</v>
      </c>
    </row>
    <row r="43" spans="1:8" ht="15.75" thickBot="1" x14ac:dyDescent="0.3">
      <c r="A43" s="12"/>
      <c r="B43" s="4"/>
      <c r="C43" s="4"/>
      <c r="D43" s="4"/>
      <c r="E43" s="4"/>
      <c r="F43" s="4"/>
      <c r="G43" s="4"/>
      <c r="H43" s="4"/>
    </row>
    <row r="44" spans="1:8" ht="15.75" thickBot="1" x14ac:dyDescent="0.3">
      <c r="A44" s="10" t="s">
        <v>16</v>
      </c>
      <c r="B44" s="1" t="s">
        <v>3</v>
      </c>
      <c r="C44" s="1" t="s">
        <v>4</v>
      </c>
      <c r="D44" s="1" t="s">
        <v>5</v>
      </c>
      <c r="E44" s="1" t="s">
        <v>6</v>
      </c>
      <c r="F44" s="1" t="s">
        <v>7</v>
      </c>
      <c r="G44" s="1" t="s">
        <v>8</v>
      </c>
      <c r="H44" s="1" t="s">
        <v>9</v>
      </c>
    </row>
    <row r="45" spans="1:8" ht="15.75" thickBot="1" x14ac:dyDescent="0.3">
      <c r="A45" s="12" t="s">
        <v>17</v>
      </c>
      <c r="B45" s="7">
        <f>10*LOG10(1.38*10^(-23)*290*10^6)+30+B37</f>
        <v>-106.97722915699808</v>
      </c>
      <c r="C45" s="7">
        <f t="shared" ref="C45:H45" si="31">10*LOG10(1.38*10^(-23)*290*10^6)+30+C37</f>
        <v>-109.97722915699808</v>
      </c>
      <c r="D45" s="7">
        <f t="shared" si="31"/>
        <v>-111.67722915699808</v>
      </c>
      <c r="E45" s="7">
        <f t="shared" si="31"/>
        <v>-110.97722915699808</v>
      </c>
      <c r="F45" s="7">
        <f t="shared" si="31"/>
        <v>-110.97722915699808</v>
      </c>
      <c r="G45" s="7">
        <f t="shared" si="31"/>
        <v>-108.97722915699808</v>
      </c>
      <c r="H45" s="7">
        <f t="shared" si="31"/>
        <v>-100.97722915699808</v>
      </c>
    </row>
    <row r="46" spans="1:8" ht="15.75" thickBot="1" x14ac:dyDescent="0.3">
      <c r="A46" s="12" t="s">
        <v>18</v>
      </c>
      <c r="B46" s="13">
        <f>B45-6+B35-B39+10*LOG10(B40)+B41</f>
        <v>-26.495348886936071</v>
      </c>
      <c r="C46" s="13">
        <f t="shared" ref="C46:H46" si="32">C45-6+C35-C39+10*LOG10(C40)+C41</f>
        <v>-33.175116739882014</v>
      </c>
      <c r="D46" s="13">
        <f t="shared" si="32"/>
        <v>-35.666929200358268</v>
      </c>
      <c r="E46" s="13">
        <f t="shared" si="32"/>
        <v>-42.792089758219205</v>
      </c>
      <c r="F46" s="13">
        <f t="shared" si="32"/>
        <v>-40.41848060027317</v>
      </c>
      <c r="G46" s="14">
        <f t="shared" si="32"/>
        <v>-52.175116739882014</v>
      </c>
      <c r="H46" s="13">
        <f t="shared" si="32"/>
        <v>-36.515948800215696</v>
      </c>
    </row>
    <row r="47" spans="1:8" x14ac:dyDescent="0.25">
      <c r="B47" s="20">
        <f>B45-6+B35-B42</f>
        <v>-26.495348886936071</v>
      </c>
      <c r="C47" s="20">
        <f t="shared" ref="C47:H47" si="33">C45-6+C35-C42</f>
        <v>-33.175116739882014</v>
      </c>
      <c r="D47" s="20">
        <f t="shared" si="33"/>
        <v>-35.666929200358268</v>
      </c>
      <c r="E47" s="20">
        <f t="shared" si="33"/>
        <v>-42.792089758219205</v>
      </c>
      <c r="F47" s="20">
        <f t="shared" si="33"/>
        <v>-40.41848060027317</v>
      </c>
      <c r="G47" s="20">
        <f t="shared" si="33"/>
        <v>-52.175116739882014</v>
      </c>
      <c r="H47" s="20">
        <f t="shared" si="33"/>
        <v>-36.515948800215696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12" workbookViewId="0">
      <selection activeCell="B23" sqref="B23"/>
    </sheetView>
  </sheetViews>
  <sheetFormatPr defaultRowHeight="15" x14ac:dyDescent="0.25"/>
  <cols>
    <col min="1" max="1" width="45.5703125" customWidth="1"/>
    <col min="2" max="2" width="10.42578125" customWidth="1"/>
  </cols>
  <sheetData>
    <row r="1" spans="1:6" ht="15.75" thickBot="1" x14ac:dyDescent="0.3"/>
    <row r="2" spans="1:6" ht="15.75" thickBot="1" x14ac:dyDescent="0.3">
      <c r="A2" s="8"/>
      <c r="B2" s="9"/>
    </row>
    <row r="3" spans="1:6" ht="15.75" thickBot="1" x14ac:dyDescent="0.3">
      <c r="A3" s="10" t="s">
        <v>23</v>
      </c>
      <c r="B3" s="19" t="s">
        <v>27</v>
      </c>
      <c r="C3" s="19" t="s">
        <v>28</v>
      </c>
      <c r="D3" s="19" t="s">
        <v>29</v>
      </c>
    </row>
    <row r="4" spans="1:6" ht="15.75" thickBot="1" x14ac:dyDescent="0.3">
      <c r="A4" s="11" t="s">
        <v>11</v>
      </c>
      <c r="B4" s="6">
        <v>23</v>
      </c>
      <c r="C4" s="6">
        <v>23</v>
      </c>
      <c r="D4" s="6">
        <v>23</v>
      </c>
    </row>
    <row r="5" spans="1:6" ht="15.75" thickBot="1" x14ac:dyDescent="0.3">
      <c r="A5" s="11" t="s">
        <v>25</v>
      </c>
      <c r="B5" s="5">
        <v>0.5</v>
      </c>
      <c r="C5" s="5">
        <v>0.5</v>
      </c>
      <c r="D5" s="5">
        <v>0.5</v>
      </c>
      <c r="F5" t="s">
        <v>31</v>
      </c>
    </row>
    <row r="6" spans="1:6" ht="15.75" thickBot="1" x14ac:dyDescent="0.3">
      <c r="A6" s="10" t="s">
        <v>22</v>
      </c>
      <c r="B6" s="1"/>
      <c r="C6" s="1"/>
      <c r="D6" s="1"/>
    </row>
    <row r="7" spans="1:6" ht="15.75" thickBot="1" x14ac:dyDescent="0.3">
      <c r="A7" s="11" t="s">
        <v>20</v>
      </c>
      <c r="B7" s="2">
        <v>0</v>
      </c>
      <c r="C7" s="2">
        <v>26</v>
      </c>
      <c r="D7" s="2">
        <v>26</v>
      </c>
    </row>
    <row r="8" spans="1:6" ht="15.75" thickBot="1" x14ac:dyDescent="0.3">
      <c r="A8" s="11" t="s">
        <v>14</v>
      </c>
      <c r="B8" s="2">
        <v>1</v>
      </c>
      <c r="C8" s="2">
        <v>20</v>
      </c>
      <c r="D8" s="2">
        <v>3</v>
      </c>
    </row>
    <row r="9" spans="1:6" ht="15.75" thickBot="1" x14ac:dyDescent="0.3">
      <c r="A9" s="11" t="s">
        <v>15</v>
      </c>
      <c r="B9" s="2">
        <v>5</v>
      </c>
      <c r="C9" s="2">
        <v>5</v>
      </c>
      <c r="D9" s="2">
        <v>5</v>
      </c>
    </row>
    <row r="10" spans="1:6" ht="26.25" thickBot="1" x14ac:dyDescent="0.3">
      <c r="A10" s="11" t="s">
        <v>21</v>
      </c>
      <c r="B10" s="16">
        <f>B7-10*LOG10(B8)-B9</f>
        <v>-5</v>
      </c>
      <c r="C10" s="16">
        <f t="shared" ref="C10:D10" si="0">C7-10*LOG10(C8)-C9</f>
        <v>7.9897000433601875</v>
      </c>
      <c r="D10" s="16">
        <f t="shared" si="0"/>
        <v>16.228787452803374</v>
      </c>
    </row>
    <row r="11" spans="1:6" ht="15.75" thickBot="1" x14ac:dyDescent="0.3">
      <c r="A11" s="12"/>
      <c r="B11" s="4"/>
      <c r="C11" s="4"/>
      <c r="D11" s="4"/>
    </row>
    <row r="12" spans="1:6" ht="15.75" thickBot="1" x14ac:dyDescent="0.3">
      <c r="A12" s="10" t="s">
        <v>16</v>
      </c>
      <c r="B12" s="1"/>
      <c r="C12" s="1"/>
      <c r="D12" s="1"/>
    </row>
    <row r="13" spans="1:6" ht="15.75" thickBot="1" x14ac:dyDescent="0.3">
      <c r="A13" s="17" t="s">
        <v>24</v>
      </c>
      <c r="B13" s="18">
        <v>-104</v>
      </c>
      <c r="C13" s="18">
        <v>-104</v>
      </c>
      <c r="D13" s="18">
        <v>-104</v>
      </c>
      <c r="E13" t="s">
        <v>30</v>
      </c>
    </row>
    <row r="14" spans="1:6" ht="15.75" thickBot="1" x14ac:dyDescent="0.3">
      <c r="A14" s="12" t="s">
        <v>26</v>
      </c>
      <c r="B14" s="6">
        <f>B13-6-10*LOG10(B5)</f>
        <v>-106.98970004336019</v>
      </c>
      <c r="C14" s="6">
        <f t="shared" ref="C14:D14" si="1">C13-6-10*LOG10(C5)</f>
        <v>-106.98970004336019</v>
      </c>
      <c r="D14" s="6">
        <f t="shared" si="1"/>
        <v>-106.98970004336019</v>
      </c>
    </row>
    <row r="15" spans="1:6" ht="15.75" thickBot="1" x14ac:dyDescent="0.3">
      <c r="A15" s="12" t="s">
        <v>18</v>
      </c>
      <c r="B15" s="13">
        <f t="shared" ref="B15:D15" si="2">B14+B4-B7+10*LOG10(B8)+B9</f>
        <v>-78.989700043360187</v>
      </c>
      <c r="C15" s="13">
        <f t="shared" si="2"/>
        <v>-91.979400086720375</v>
      </c>
      <c r="D15" s="13">
        <f t="shared" si="2"/>
        <v>-100.21848749616356</v>
      </c>
    </row>
    <row r="16" spans="1:6" x14ac:dyDescent="0.25">
      <c r="B16" s="20">
        <f>B14+B4-B10</f>
        <v>-78.989700043360187</v>
      </c>
      <c r="C16" s="20">
        <f t="shared" ref="C16:D16" si="3">C14+C4-C10</f>
        <v>-91.979400086720375</v>
      </c>
      <c r="D16" s="20">
        <f t="shared" si="3"/>
        <v>-100.21848749616356</v>
      </c>
    </row>
    <row r="17" spans="1:6" ht="15.75" thickBot="1" x14ac:dyDescent="0.3">
      <c r="A17" s="10" t="s">
        <v>34</v>
      </c>
      <c r="B17" s="19" t="s">
        <v>27</v>
      </c>
      <c r="C17" s="19" t="s">
        <v>28</v>
      </c>
      <c r="D17" s="19" t="s">
        <v>29</v>
      </c>
    </row>
    <row r="18" spans="1:6" ht="15.75" thickBot="1" x14ac:dyDescent="0.3">
      <c r="A18" s="11" t="s">
        <v>11</v>
      </c>
      <c r="B18" s="6">
        <v>15</v>
      </c>
      <c r="C18" s="6">
        <v>15</v>
      </c>
      <c r="D18" s="6">
        <v>15</v>
      </c>
    </row>
    <row r="19" spans="1:6" ht="15.75" thickBot="1" x14ac:dyDescent="0.3">
      <c r="A19" s="11" t="s">
        <v>25</v>
      </c>
      <c r="B19" s="5">
        <v>1</v>
      </c>
      <c r="C19" s="5">
        <v>1</v>
      </c>
      <c r="D19" s="5">
        <v>1</v>
      </c>
    </row>
    <row r="20" spans="1:6" ht="15.75" thickBot="1" x14ac:dyDescent="0.3">
      <c r="A20" s="10" t="s">
        <v>22</v>
      </c>
      <c r="B20" s="1"/>
      <c r="C20" s="1"/>
      <c r="D20" s="1"/>
    </row>
    <row r="21" spans="1:6" ht="15.75" thickBot="1" x14ac:dyDescent="0.3">
      <c r="A21" s="11" t="s">
        <v>20</v>
      </c>
      <c r="B21" s="2">
        <v>26</v>
      </c>
      <c r="C21" s="2">
        <v>26</v>
      </c>
      <c r="D21" s="2">
        <v>26</v>
      </c>
    </row>
    <row r="22" spans="1:6" ht="15.75" thickBot="1" x14ac:dyDescent="0.3">
      <c r="A22" s="11" t="s">
        <v>14</v>
      </c>
      <c r="B22" s="2">
        <v>1</v>
      </c>
      <c r="C22" s="2">
        <v>20</v>
      </c>
      <c r="D22" s="2">
        <v>3</v>
      </c>
    </row>
    <row r="23" spans="1:6" ht="15.75" thickBot="1" x14ac:dyDescent="0.3">
      <c r="A23" s="11" t="s">
        <v>15</v>
      </c>
      <c r="B23" s="2">
        <v>5</v>
      </c>
      <c r="C23" s="2">
        <v>5</v>
      </c>
      <c r="D23" s="2">
        <v>5</v>
      </c>
    </row>
    <row r="24" spans="1:6" ht="26.25" thickBot="1" x14ac:dyDescent="0.3">
      <c r="A24" s="11" t="s">
        <v>21</v>
      </c>
      <c r="B24" s="16">
        <f>B21-10*LOG10(B22)-B23</f>
        <v>21</v>
      </c>
      <c r="C24" s="16">
        <f t="shared" ref="C24:D24" si="4">C21-10*LOG10(C22)-C23</f>
        <v>7.9897000433601875</v>
      </c>
      <c r="D24" s="16">
        <f t="shared" si="4"/>
        <v>16.228787452803374</v>
      </c>
    </row>
    <row r="25" spans="1:6" ht="15.75" thickBot="1" x14ac:dyDescent="0.3">
      <c r="A25" s="12"/>
      <c r="B25" s="4"/>
      <c r="C25" s="4"/>
      <c r="D25" s="4"/>
    </row>
    <row r="26" spans="1:6" ht="15.75" thickBot="1" x14ac:dyDescent="0.3">
      <c r="A26" s="10" t="s">
        <v>16</v>
      </c>
      <c r="B26" s="1"/>
      <c r="C26" s="1"/>
      <c r="D26" s="1"/>
    </row>
    <row r="27" spans="1:6" ht="15.75" thickBot="1" x14ac:dyDescent="0.3">
      <c r="A27" s="17" t="s">
        <v>24</v>
      </c>
      <c r="B27" s="18">
        <v>-60</v>
      </c>
      <c r="C27" s="18">
        <v>-60</v>
      </c>
      <c r="D27" s="18">
        <v>-60</v>
      </c>
      <c r="F27" t="s">
        <v>35</v>
      </c>
    </row>
    <row r="28" spans="1:6" ht="15.75" thickBot="1" x14ac:dyDescent="0.3">
      <c r="A28" s="12" t="s">
        <v>26</v>
      </c>
      <c r="B28" s="6">
        <f>B27-6-10*LOG10(B19)</f>
        <v>-66</v>
      </c>
      <c r="C28" s="6">
        <f t="shared" ref="C28:D28" si="5">C27-6-10*LOG10(C19)</f>
        <v>-66</v>
      </c>
      <c r="D28" s="6">
        <f t="shared" si="5"/>
        <v>-66</v>
      </c>
    </row>
    <row r="29" spans="1:6" ht="15.75" thickBot="1" x14ac:dyDescent="0.3">
      <c r="A29" s="12" t="s">
        <v>18</v>
      </c>
      <c r="B29" s="13">
        <f t="shared" ref="B29:D29" si="6">B28+B18-B21+10*LOG10(B22)+B23</f>
        <v>-72</v>
      </c>
      <c r="C29" s="13">
        <f t="shared" si="6"/>
        <v>-58.989700043360187</v>
      </c>
      <c r="D29" s="13">
        <f t="shared" si="6"/>
        <v>-67.228787452803374</v>
      </c>
    </row>
    <row r="30" spans="1:6" x14ac:dyDescent="0.25">
      <c r="B30" s="20">
        <f>B28+B18-B24</f>
        <v>-72</v>
      </c>
      <c r="C30" s="20">
        <f t="shared" ref="C30:D30" si="7">C28+C18-C24</f>
        <v>-58.989700043360187</v>
      </c>
      <c r="D30" s="20">
        <f t="shared" si="7"/>
        <v>-67.228787452803374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tabSelected="1" workbookViewId="0">
      <selection activeCell="F11" sqref="F11"/>
    </sheetView>
  </sheetViews>
  <sheetFormatPr defaultRowHeight="15" x14ac:dyDescent="0.25"/>
  <cols>
    <col min="1" max="1" width="30.140625" bestFit="1" customWidth="1"/>
  </cols>
  <sheetData>
    <row r="2" spans="1:4" ht="26.25" thickBot="1" x14ac:dyDescent="0.3">
      <c r="A2" s="10" t="s">
        <v>32</v>
      </c>
      <c r="B2" s="19" t="s">
        <v>27</v>
      </c>
      <c r="C2" s="19" t="s">
        <v>28</v>
      </c>
      <c r="D2" s="19" t="s">
        <v>29</v>
      </c>
    </row>
    <row r="3" spans="1:4" ht="15.75" thickBot="1" x14ac:dyDescent="0.3">
      <c r="A3" s="11" t="s">
        <v>11</v>
      </c>
      <c r="B3" s="6">
        <v>23</v>
      </c>
      <c r="C3" s="6">
        <v>23</v>
      </c>
      <c r="D3" s="6">
        <v>23</v>
      </c>
    </row>
    <row r="4" spans="1:4" ht="15.75" thickBot="1" x14ac:dyDescent="0.3">
      <c r="A4" s="11" t="s">
        <v>33</v>
      </c>
      <c r="B4" s="5">
        <v>10</v>
      </c>
      <c r="C4" s="5">
        <v>10</v>
      </c>
      <c r="D4" s="5">
        <v>10</v>
      </c>
    </row>
    <row r="5" spans="1:4" ht="15.75" thickBot="1" x14ac:dyDescent="0.3">
      <c r="A5" s="10" t="s">
        <v>22</v>
      </c>
      <c r="B5" s="1"/>
      <c r="C5" s="1"/>
      <c r="D5" s="1"/>
    </row>
    <row r="6" spans="1:4" ht="15.75" thickBot="1" x14ac:dyDescent="0.3">
      <c r="A6" s="11" t="s">
        <v>20</v>
      </c>
      <c r="B6" s="2">
        <v>26</v>
      </c>
      <c r="C6" s="2">
        <v>26</v>
      </c>
      <c r="D6" s="2">
        <v>26</v>
      </c>
    </row>
    <row r="7" spans="1:4" ht="15.75" thickBot="1" x14ac:dyDescent="0.3">
      <c r="A7" s="11" t="s">
        <v>14</v>
      </c>
      <c r="B7" s="2">
        <v>1</v>
      </c>
      <c r="C7" s="2">
        <v>20</v>
      </c>
      <c r="D7" s="2">
        <v>3</v>
      </c>
    </row>
    <row r="8" spans="1:4" ht="15.75" thickBot="1" x14ac:dyDescent="0.3">
      <c r="A8" s="11" t="s">
        <v>15</v>
      </c>
      <c r="B8" s="2">
        <v>5</v>
      </c>
      <c r="C8" s="2">
        <v>5</v>
      </c>
      <c r="D8" s="2">
        <v>5</v>
      </c>
    </row>
    <row r="9" spans="1:4" ht="39" thickBot="1" x14ac:dyDescent="0.3">
      <c r="A9" s="11" t="s">
        <v>21</v>
      </c>
      <c r="B9" s="16">
        <f>B6-10*LOG10(B7)-B8</f>
        <v>21</v>
      </c>
      <c r="C9" s="16">
        <f t="shared" ref="C9:D9" si="0">C6-10*LOG10(C7)-C8</f>
        <v>7.9897000433601875</v>
      </c>
      <c r="D9" s="16">
        <f t="shared" si="0"/>
        <v>16.228787452803374</v>
      </c>
    </row>
    <row r="10" spans="1:4" ht="15.75" thickBot="1" x14ac:dyDescent="0.3">
      <c r="A10" s="12"/>
      <c r="B10" s="4"/>
      <c r="C10" s="4"/>
      <c r="D10" s="4"/>
    </row>
    <row r="11" spans="1:4" ht="15.75" thickBot="1" x14ac:dyDescent="0.3">
      <c r="A11" s="10" t="s">
        <v>16</v>
      </c>
      <c r="B11" s="1"/>
      <c r="C11" s="1"/>
      <c r="D11" s="1"/>
    </row>
    <row r="12" spans="1:4" ht="15.75" thickBot="1" x14ac:dyDescent="0.3">
      <c r="A12" s="17" t="s">
        <v>24</v>
      </c>
      <c r="B12" s="18">
        <v>-82</v>
      </c>
      <c r="C12" s="18">
        <v>-82</v>
      </c>
      <c r="D12" s="18">
        <v>-82</v>
      </c>
    </row>
    <row r="13" spans="1:4" ht="15.75" thickBot="1" x14ac:dyDescent="0.3">
      <c r="A13" s="12" t="s">
        <v>26</v>
      </c>
      <c r="B13" s="6">
        <f>B12-6-10*LOG10(B4)</f>
        <v>-98</v>
      </c>
      <c r="C13" s="6">
        <f t="shared" ref="C13:D13" si="1">C12-6-10*LOG10(C4)</f>
        <v>-98</v>
      </c>
      <c r="D13" s="6">
        <f t="shared" si="1"/>
        <v>-98</v>
      </c>
    </row>
    <row r="14" spans="1:4" ht="15.75" thickBot="1" x14ac:dyDescent="0.3">
      <c r="A14" s="12" t="s">
        <v>18</v>
      </c>
      <c r="B14" s="13">
        <f>B13+B3-B6+10*LOG10(B7)+B8</f>
        <v>-96</v>
      </c>
      <c r="C14" s="13">
        <f t="shared" ref="C14:D14" si="2">C13+C3-C6+10*LOG10(C7)+C8</f>
        <v>-82.989700043360187</v>
      </c>
      <c r="D14" s="13">
        <f t="shared" si="2"/>
        <v>-91.228787452803374</v>
      </c>
    </row>
    <row r="15" spans="1:4" x14ac:dyDescent="0.25">
      <c r="B15" s="20">
        <f>B13+B3-B9</f>
        <v>-96</v>
      </c>
      <c r="C15" s="20">
        <f t="shared" ref="C15:D15" si="3">C13+C3-C9</f>
        <v>-82.989700043360187</v>
      </c>
      <c r="D15" s="20">
        <f t="shared" si="3"/>
        <v>-91.228787452803374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Radiolocation</vt:lpstr>
      <vt:lpstr>RTTT</vt:lpstr>
      <vt:lpstr>ITS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</dc:creator>
  <cp:lastModifiedBy>marc</cp:lastModifiedBy>
  <dcterms:created xsi:type="dcterms:W3CDTF">2012-12-13T13:45:22Z</dcterms:created>
  <dcterms:modified xsi:type="dcterms:W3CDTF">2013-08-30T12:23:49Z</dcterms:modified>
</cp:coreProperties>
</file>