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xr:revisionPtr revIDLastSave="0" documentId="8_{02A294A8-9C7A-400C-A389-516EB5B3B2E7}" xr6:coauthVersionLast="47" xr6:coauthVersionMax="47" xr10:uidLastSave="{00000000-0000-0000-0000-000000000000}"/>
  <bookViews>
    <workbookView xWindow="309" yWindow="600" windowWidth="29074" windowHeight="12583" tabRatio="174" xr2:uid="{00000000-000D-0000-FFFF-FFFF00000000}"/>
  </bookViews>
  <sheets>
    <sheet name="Blad1" sheetId="1" r:id="rId1"/>
  </sheets>
  <definedNames>
    <definedName name="_xlnm.Print_Area" localSheetId="0">Blad1!$B$1:$K$26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F24" i="1"/>
  <c r="J24" i="1" s="1"/>
  <c r="H21" i="1"/>
  <c r="F21" i="1"/>
  <c r="J21" i="1" s="1"/>
  <c r="H20" i="1"/>
  <c r="F20" i="1"/>
  <c r="J20" i="1" s="1"/>
  <c r="F19" i="1"/>
  <c r="J19" i="1" s="1"/>
  <c r="H17" i="1"/>
  <c r="F17" i="1"/>
  <c r="J17" i="1" s="1"/>
  <c r="H15" i="1"/>
  <c r="F15" i="1"/>
  <c r="J15" i="1" s="1"/>
  <c r="H14" i="1"/>
  <c r="J14" i="1" s="1"/>
  <c r="F14" i="1"/>
  <c r="H13" i="1"/>
  <c r="J13" i="1" s="1"/>
  <c r="F13" i="1"/>
  <c r="F12" i="1"/>
  <c r="J12" i="1" s="1"/>
  <c r="F10" i="1"/>
  <c r="J10" i="1" s="1"/>
  <c r="H8" i="1"/>
  <c r="F8" i="1"/>
  <c r="J8" i="1" s="1"/>
  <c r="J25" i="1" s="1"/>
  <c r="J26" i="1" s="1"/>
  <c r="E29" i="1" s="1"/>
</calcChain>
</file>

<file path=xl/sharedStrings.xml><?xml version="1.0" encoding="utf-8"?>
<sst xmlns="http://schemas.openxmlformats.org/spreadsheetml/2006/main" count="82" uniqueCount="61">
  <si>
    <t>Sensitivity</t>
  </si>
  <si>
    <t xml:space="preserve">coefficient </t>
  </si>
  <si>
    <t>± dB</t>
  </si>
  <si>
    <t>¥</t>
  </si>
  <si>
    <t>U</t>
  </si>
  <si>
    <t>uniform</t>
  </si>
  <si>
    <t>R</t>
  </si>
  <si>
    <t>f</t>
  </si>
  <si>
    <r>
      <t>P</t>
    </r>
    <r>
      <rPr>
        <vertAlign val="subscript"/>
        <sz val="10"/>
        <rFont val="Arial"/>
        <family val="2"/>
      </rPr>
      <t>RX-CAL</t>
    </r>
  </si>
  <si>
    <r>
      <t>A</t>
    </r>
    <r>
      <rPr>
        <vertAlign val="subscript"/>
        <sz val="10"/>
        <rFont val="Tahoma"/>
        <family val="2"/>
      </rPr>
      <t>HOR</t>
    </r>
  </si>
  <si>
    <r>
      <t>A</t>
    </r>
    <r>
      <rPr>
        <vertAlign val="subscript"/>
        <sz val="10"/>
        <rFont val="Tahoma"/>
        <family val="2"/>
      </rPr>
      <t>VERT</t>
    </r>
  </si>
  <si>
    <r>
      <t>A</t>
    </r>
    <r>
      <rPr>
        <vertAlign val="subscript"/>
        <sz val="10"/>
        <rFont val="Tahoma"/>
        <family val="2"/>
      </rPr>
      <t>POL</t>
    </r>
  </si>
  <si>
    <r>
      <t>A</t>
    </r>
    <r>
      <rPr>
        <vertAlign val="subscript"/>
        <sz val="10"/>
        <rFont val="Arial"/>
        <family val="2"/>
      </rPr>
      <t>FILT</t>
    </r>
  </si>
  <si>
    <r>
      <t>A</t>
    </r>
    <r>
      <rPr>
        <vertAlign val="subscript"/>
        <sz val="10"/>
        <rFont val="Arial"/>
        <family val="2"/>
      </rPr>
      <t>NABU</t>
    </r>
  </si>
  <si>
    <r>
      <t>A</t>
    </r>
    <r>
      <rPr>
        <vertAlign val="subscript"/>
        <sz val="10"/>
        <rFont val="Arial"/>
        <family val="2"/>
      </rPr>
      <t>MIS</t>
    </r>
  </si>
  <si>
    <r>
      <t>c</t>
    </r>
    <r>
      <rPr>
        <vertAlign val="subscript"/>
        <sz val="10"/>
        <rFont val="Arial"/>
        <family val="2"/>
      </rPr>
      <t>i</t>
    </r>
  </si>
  <si>
    <r>
      <t>A</t>
    </r>
    <r>
      <rPr>
        <vertAlign val="subscript"/>
        <sz val="10"/>
        <rFont val="Tahoma"/>
        <family val="2"/>
      </rPr>
      <t>MA</t>
    </r>
  </si>
  <si>
    <r>
      <t>A</t>
    </r>
    <r>
      <rPr>
        <vertAlign val="subscript"/>
        <sz val="10"/>
        <rFont val="Tahoma"/>
        <family val="2"/>
      </rPr>
      <t>REF</t>
    </r>
  </si>
  <si>
    <t>%</t>
  </si>
  <si>
    <r>
      <t>u</t>
    </r>
    <r>
      <rPr>
        <vertAlign val="subscript"/>
        <sz val="10"/>
        <rFont val="Arial"/>
        <family val="2"/>
      </rPr>
      <t>i</t>
    </r>
    <r>
      <rPr>
        <sz val="10"/>
        <rFont val="Arial"/>
      </rPr>
      <t>(A</t>
    </r>
    <r>
      <rPr>
        <vertAlign val="subscript"/>
        <sz val="10"/>
        <rFont val="Arial"/>
        <family val="2"/>
      </rPr>
      <t>x</t>
    </r>
    <r>
      <rPr>
        <sz val="10"/>
        <rFont val="Arial"/>
      </rPr>
      <t>)    %</t>
    </r>
  </si>
  <si>
    <t>dB</t>
  </si>
  <si>
    <t>Antennagain calibration</t>
  </si>
  <si>
    <t>Horizontal alignment error</t>
  </si>
  <si>
    <t>Vertical alignment error</t>
  </si>
  <si>
    <t>Adjacent channel interference</t>
  </si>
  <si>
    <t>Symbol</t>
  </si>
  <si>
    <t>Source of uncertainty</t>
  </si>
  <si>
    <t xml:space="preserve">Uncertainty  </t>
  </si>
  <si>
    <t>Divisor</t>
  </si>
  <si>
    <t>Standard</t>
  </si>
  <si>
    <t>oncertainty</t>
  </si>
  <si>
    <t>of the source</t>
  </si>
  <si>
    <t>Degrees</t>
  </si>
  <si>
    <t>of</t>
  </si>
  <si>
    <t>freedom</t>
  </si>
  <si>
    <t>normal</t>
  </si>
  <si>
    <t>normal (k=2)</t>
  </si>
  <si>
    <t xml:space="preserve"> Frequency</t>
  </si>
  <si>
    <t xml:space="preserve"> Distance</t>
  </si>
  <si>
    <t xml:space="preserve"> </t>
  </si>
  <si>
    <t xml:space="preserve"> Antennapattern distortion of measurement antenna</t>
  </si>
  <si>
    <t xml:space="preserve"> Power</t>
  </si>
  <si>
    <t xml:space="preserve"> Reflections</t>
  </si>
  <si>
    <t xml:space="preserve"> Antennagain</t>
  </si>
  <si>
    <t>Combined standard uncertainty</t>
  </si>
  <si>
    <t>Expanded standard uncertainty (95% conf.)</t>
  </si>
  <si>
    <r>
      <t xml:space="preserve"> Combined measurement uncertainty is 10*</t>
    </r>
    <r>
      <rPr>
        <b/>
        <vertAlign val="superscript"/>
        <sz val="11"/>
        <rFont val="Arial"/>
        <family val="2"/>
      </rPr>
      <t>10</t>
    </r>
    <r>
      <rPr>
        <b/>
        <sz val="11"/>
        <rFont val="Arial"/>
        <family val="2"/>
      </rPr>
      <t>log(1+u(ERP))  =</t>
    </r>
  </si>
  <si>
    <t>Mismatch</t>
  </si>
  <si>
    <t>Calibration testreceiver</t>
  </si>
  <si>
    <t>Transmit frequency</t>
  </si>
  <si>
    <t>Distance between transmit and receive antenna</t>
  </si>
  <si>
    <t>Reflections</t>
  </si>
  <si>
    <t>Distortion by antennapattern of measeurment antenna</t>
  </si>
  <si>
    <t>Filter losses</t>
  </si>
  <si>
    <t>neglectable</t>
  </si>
  <si>
    <r>
      <t>v</t>
    </r>
    <r>
      <rPr>
        <vertAlign val="subscript"/>
        <sz val="10"/>
        <rFont val="Arial"/>
        <family val="2"/>
      </rPr>
      <t>i</t>
    </r>
    <r>
      <rPr>
        <i/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or </t>
    </r>
    <r>
      <rPr>
        <i/>
        <sz val="10"/>
        <rFont val="Arial"/>
        <family val="2"/>
      </rPr>
      <t>v</t>
    </r>
    <r>
      <rPr>
        <vertAlign val="subscript"/>
        <sz val="10"/>
        <rFont val="Arial"/>
        <family val="2"/>
      </rPr>
      <t>eff</t>
    </r>
  </si>
  <si>
    <t>u-shape</t>
  </si>
  <si>
    <r>
      <t>G</t>
    </r>
    <r>
      <rPr>
        <vertAlign val="subscript"/>
        <sz val="10"/>
        <rFont val="Tahoma"/>
        <family val="2"/>
      </rPr>
      <t>RX-CAL</t>
    </r>
  </si>
  <si>
    <r>
      <t>U(P</t>
    </r>
    <r>
      <rPr>
        <vertAlign val="subscript"/>
        <sz val="10"/>
        <rFont val="Arial"/>
        <family val="2"/>
      </rPr>
      <t>RAD</t>
    </r>
    <r>
      <rPr>
        <sz val="10"/>
        <rFont val="Arial"/>
      </rPr>
      <t>)</t>
    </r>
  </si>
  <si>
    <t>Polarisation error</t>
  </si>
  <si>
    <t>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</si>
</sst>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"/>
  </numFmts>
  <fonts count="13" x14ac:knownFonts="1">
    <font>
      <sz val="10"/>
      <name val="Arial"/>
    </font>
    <font>
      <vertAlign val="sub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Symbol"/>
      <family val="1"/>
      <charset val="2"/>
    </font>
    <font>
      <sz val="10"/>
      <name val="Arial"/>
      <family val="2"/>
    </font>
    <font>
      <i/>
      <vertAlign val="subscript"/>
      <sz val="10"/>
      <name val="Arial"/>
      <family val="2"/>
    </font>
    <font>
      <sz val="10"/>
      <name val="Tahoma"/>
      <family val="2"/>
    </font>
    <font>
      <vertAlign val="subscript"/>
      <sz val="10"/>
      <name val="Tahoma"/>
      <family val="2"/>
    </font>
    <font>
      <sz val="10"/>
      <name val="Arial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16" xfId="0" applyBorder="1"/>
    <xf numFmtId="167" fontId="0" fillId="0" borderId="1" xfId="0" applyNumberForma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/>
    <xf numFmtId="1" fontId="9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9" xfId="0" applyNumberFormat="1" applyBorder="1" applyAlignment="1">
      <alignment horizontal="center" vertical="center" wrapText="1"/>
    </xf>
    <xf numFmtId="166" fontId="0" fillId="0" borderId="15" xfId="0" applyNumberFormat="1" applyBorder="1" applyAlignment="1">
      <alignment horizontal="center" vertical="center" wrapText="1"/>
    </xf>
    <xf numFmtId="166" fontId="0" fillId="0" borderId="16" xfId="0" applyNumberFormat="1" applyBorder="1" applyAlignment="1">
      <alignment horizontal="center" vertical="center"/>
    </xf>
    <xf numFmtId="166" fontId="0" fillId="0" borderId="16" xfId="0" applyNumberFormat="1" applyBorder="1"/>
    <xf numFmtId="166" fontId="9" fillId="0" borderId="16" xfId="0" applyNumberFormat="1" applyFont="1" applyBorder="1"/>
    <xf numFmtId="165" fontId="0" fillId="0" borderId="16" xfId="0" applyNumberForma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9" fillId="0" borderId="3" xfId="0" applyNumberFormat="1" applyFont="1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166" fontId="0" fillId="0" borderId="18" xfId="0" applyNumberFormat="1" applyBorder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167" fontId="9" fillId="0" borderId="10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3" borderId="30" xfId="0" applyFont="1" applyFill="1" applyBorder="1" applyAlignment="1">
      <alignment horizontal="left"/>
    </xf>
    <xf numFmtId="0" fontId="10" fillId="3" borderId="31" xfId="0" applyFont="1" applyFill="1" applyBorder="1"/>
    <xf numFmtId="2" fontId="12" fillId="3" borderId="31" xfId="0" applyNumberFormat="1" applyFont="1" applyFill="1" applyBorder="1"/>
    <xf numFmtId="166" fontId="12" fillId="3" borderId="32" xfId="0" applyNumberFormat="1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showGridLines="0" tabSelected="1" zoomScaleNormal="100" workbookViewId="0"/>
  </sheetViews>
  <sheetFormatPr defaultColWidth="9.07421875" defaultRowHeight="12.45" x14ac:dyDescent="0.3"/>
  <cols>
    <col min="1" max="1" width="14.3046875" customWidth="1"/>
    <col min="2" max="2" width="10.07421875" style="18" customWidth="1"/>
    <col min="3" max="3" width="1" customWidth="1"/>
    <col min="4" max="4" width="47.4609375" customWidth="1"/>
    <col min="5" max="5" width="7.69140625" customWidth="1"/>
    <col min="6" max="6" width="7.69140625" style="55" customWidth="1"/>
    <col min="7" max="7" width="11.84375" style="18" customWidth="1"/>
    <col min="8" max="8" width="7.69140625" customWidth="1"/>
    <col min="9" max="9" width="11.3046875" customWidth="1"/>
    <col min="10" max="10" width="12.69140625" bestFit="1" customWidth="1"/>
    <col min="11" max="11" width="11.53515625" bestFit="1" customWidth="1"/>
    <col min="12" max="12" width="1.3046875" customWidth="1"/>
    <col min="13" max="13" width="12.4609375" customWidth="1"/>
  </cols>
  <sheetData>
    <row r="1" spans="1:12" x14ac:dyDescent="0.3">
      <c r="B1" s="19"/>
      <c r="C1" s="1"/>
    </row>
    <row r="2" spans="1:12" ht="12.9" thickBot="1" x14ac:dyDescent="0.35">
      <c r="B2" s="73"/>
      <c r="C2" s="72"/>
      <c r="D2" s="72"/>
      <c r="E2" s="72"/>
      <c r="F2" s="74"/>
      <c r="G2" s="73"/>
      <c r="H2" s="72"/>
      <c r="I2" s="72"/>
      <c r="J2" s="72"/>
      <c r="K2" s="72"/>
    </row>
    <row r="3" spans="1:12" s="2" customFormat="1" x14ac:dyDescent="0.3">
      <c r="A3" s="93"/>
      <c r="C3" s="11"/>
      <c r="D3" s="12"/>
      <c r="E3" s="11"/>
      <c r="F3" s="71"/>
      <c r="G3" s="10"/>
      <c r="H3" s="10"/>
      <c r="I3" s="10" t="s">
        <v>0</v>
      </c>
      <c r="J3" s="10" t="s">
        <v>29</v>
      </c>
      <c r="K3" s="75" t="s">
        <v>32</v>
      </c>
      <c r="L3" s="15"/>
    </row>
    <row r="4" spans="1:12" s="2" customFormat="1" x14ac:dyDescent="0.3">
      <c r="A4" s="93"/>
      <c r="B4" s="2" t="s">
        <v>25</v>
      </c>
      <c r="C4" s="11"/>
      <c r="D4" s="12" t="s">
        <v>26</v>
      </c>
      <c r="E4" s="108" t="s">
        <v>27</v>
      </c>
      <c r="F4" s="109"/>
      <c r="G4" s="10" t="s">
        <v>60</v>
      </c>
      <c r="H4" s="10" t="s">
        <v>28</v>
      </c>
      <c r="I4" s="10" t="s">
        <v>1</v>
      </c>
      <c r="J4" s="11" t="s">
        <v>30</v>
      </c>
      <c r="K4" s="76" t="s">
        <v>33</v>
      </c>
      <c r="L4" s="15"/>
    </row>
    <row r="5" spans="1:12" s="2" customFormat="1" ht="12.9" x14ac:dyDescent="0.3">
      <c r="A5" s="93"/>
      <c r="C5" s="11"/>
      <c r="D5" s="12"/>
      <c r="E5" s="52"/>
      <c r="F5" s="56"/>
      <c r="G5" s="10"/>
      <c r="H5" s="10"/>
      <c r="I5" s="10"/>
      <c r="J5" s="11" t="s">
        <v>31</v>
      </c>
      <c r="K5" s="76" t="s">
        <v>34</v>
      </c>
      <c r="L5" s="16"/>
    </row>
    <row r="6" spans="1:12" s="2" customFormat="1" ht="14.6" thickBot="1" x14ac:dyDescent="0.35">
      <c r="A6" s="93"/>
      <c r="B6" s="83"/>
      <c r="C6" s="29"/>
      <c r="D6" s="30"/>
      <c r="E6" s="31" t="s">
        <v>2</v>
      </c>
      <c r="F6" s="57" t="s">
        <v>18</v>
      </c>
      <c r="G6" s="31"/>
      <c r="H6" s="31"/>
      <c r="I6" s="31" t="s">
        <v>15</v>
      </c>
      <c r="J6" s="29" t="s">
        <v>19</v>
      </c>
      <c r="K6" s="77" t="s">
        <v>55</v>
      </c>
      <c r="L6" s="16"/>
    </row>
    <row r="7" spans="1:12" s="4" customFormat="1" ht="19.5" customHeight="1" x14ac:dyDescent="0.3">
      <c r="A7" s="68"/>
      <c r="B7" s="84" t="s">
        <v>37</v>
      </c>
      <c r="C7" s="32"/>
      <c r="D7" s="33"/>
      <c r="E7" s="32"/>
      <c r="F7" s="58"/>
      <c r="G7" s="32"/>
      <c r="H7" s="34"/>
      <c r="I7" s="32"/>
      <c r="J7" s="35"/>
      <c r="K7" s="78"/>
      <c r="L7" s="17"/>
    </row>
    <row r="8" spans="1:12" s="4" customFormat="1" ht="19.5" customHeight="1" thickBot="1" x14ac:dyDescent="0.35">
      <c r="A8" s="68"/>
      <c r="B8" s="85" t="s">
        <v>7</v>
      </c>
      <c r="C8" s="20"/>
      <c r="D8" s="21" t="s">
        <v>49</v>
      </c>
      <c r="E8" s="23"/>
      <c r="F8" s="53">
        <f>0.075/100*100</f>
        <v>7.4999999999999997E-2</v>
      </c>
      <c r="G8" s="22" t="s">
        <v>5</v>
      </c>
      <c r="H8" s="23">
        <f>SQRT(3)</f>
        <v>1.7320508075688772</v>
      </c>
      <c r="I8" s="22">
        <v>2</v>
      </c>
      <c r="J8" s="67">
        <f>F8/H8*I8</f>
        <v>8.6602540378443865E-2</v>
      </c>
      <c r="K8" s="79" t="s">
        <v>3</v>
      </c>
      <c r="L8" s="17"/>
    </row>
    <row r="9" spans="1:12" s="4" customFormat="1" ht="19.5" customHeight="1" x14ac:dyDescent="0.3">
      <c r="A9" s="68"/>
      <c r="B9" s="84" t="s">
        <v>38</v>
      </c>
      <c r="C9" s="32"/>
      <c r="D9" s="33"/>
      <c r="E9" s="32"/>
      <c r="F9" s="61"/>
      <c r="G9" s="32"/>
      <c r="H9" s="34"/>
      <c r="I9" s="32"/>
      <c r="J9" s="35"/>
      <c r="K9" s="78"/>
      <c r="L9" s="17"/>
    </row>
    <row r="10" spans="1:12" s="4" customFormat="1" ht="19.5" customHeight="1" thickBot="1" x14ac:dyDescent="0.35">
      <c r="A10" s="68"/>
      <c r="B10" s="86" t="s">
        <v>6</v>
      </c>
      <c r="C10" s="24"/>
      <c r="D10" s="25" t="s">
        <v>50</v>
      </c>
      <c r="E10" s="54"/>
      <c r="F10" s="62">
        <f>3.1/200*100</f>
        <v>1.55</v>
      </c>
      <c r="G10" s="26" t="s">
        <v>35</v>
      </c>
      <c r="H10" s="36">
        <v>2</v>
      </c>
      <c r="I10" s="26">
        <v>2</v>
      </c>
      <c r="J10" s="64">
        <f>F10/H10*I10</f>
        <v>1.55</v>
      </c>
      <c r="K10" s="80" t="s">
        <v>3</v>
      </c>
      <c r="L10" s="17"/>
    </row>
    <row r="11" spans="1:12" s="4" customFormat="1" ht="19.5" customHeight="1" x14ac:dyDescent="0.3">
      <c r="A11" s="68"/>
      <c r="B11" s="84" t="s">
        <v>43</v>
      </c>
      <c r="C11" s="32"/>
      <c r="D11" s="33"/>
      <c r="E11" s="39"/>
      <c r="F11" s="59"/>
      <c r="G11" s="32"/>
      <c r="H11" s="34"/>
      <c r="I11" s="32"/>
      <c r="J11" s="35"/>
      <c r="K11" s="78"/>
      <c r="L11" s="17"/>
    </row>
    <row r="12" spans="1:12" s="4" customFormat="1" ht="19.5" customHeight="1" x14ac:dyDescent="0.3">
      <c r="A12" s="68"/>
      <c r="B12" s="87" t="s">
        <v>57</v>
      </c>
      <c r="C12" s="7"/>
      <c r="D12" s="14" t="s">
        <v>21</v>
      </c>
      <c r="E12" s="5">
        <v>1.2</v>
      </c>
      <c r="F12" s="28">
        <f>(10^(E12/10)-1)*100</f>
        <v>31.825673855640723</v>
      </c>
      <c r="G12" s="5" t="s">
        <v>35</v>
      </c>
      <c r="H12" s="28">
        <v>2</v>
      </c>
      <c r="I12" s="5">
        <v>1</v>
      </c>
      <c r="J12" s="65">
        <f>F12/H12*I12</f>
        <v>15.912836927820361</v>
      </c>
      <c r="K12" s="81" t="s">
        <v>3</v>
      </c>
      <c r="L12" s="17"/>
    </row>
    <row r="13" spans="1:12" s="4" customFormat="1" ht="19.5" customHeight="1" x14ac:dyDescent="0.3">
      <c r="A13" s="68"/>
      <c r="B13" s="88" t="s">
        <v>9</v>
      </c>
      <c r="C13" s="6"/>
      <c r="D13" s="13" t="s">
        <v>22</v>
      </c>
      <c r="E13" s="3">
        <v>0.1</v>
      </c>
      <c r="F13" s="63">
        <f>(10^(E13/10)-1)*100</f>
        <v>2.3292992280754099</v>
      </c>
      <c r="G13" s="3" t="s">
        <v>5</v>
      </c>
      <c r="H13" s="9">
        <f>SQRT(3)</f>
        <v>1.7320508075688772</v>
      </c>
      <c r="I13" s="3">
        <v>1</v>
      </c>
      <c r="J13" s="64">
        <f>F13/H13*I13</f>
        <v>1.3448215363525255</v>
      </c>
      <c r="K13" s="82" t="s">
        <v>3</v>
      </c>
      <c r="L13" s="17"/>
    </row>
    <row r="14" spans="1:12" s="4" customFormat="1" ht="19.5" customHeight="1" x14ac:dyDescent="0.3">
      <c r="A14" s="68"/>
      <c r="B14" s="88" t="s">
        <v>10</v>
      </c>
      <c r="C14" s="6"/>
      <c r="D14" s="13" t="s">
        <v>23</v>
      </c>
      <c r="E14" s="3">
        <v>0.05</v>
      </c>
      <c r="F14" s="63">
        <f>(10^(E14/10)-1)*100</f>
        <v>1.1579454259898592</v>
      </c>
      <c r="G14" s="3" t="s">
        <v>5</v>
      </c>
      <c r="H14" s="9">
        <f>SQRT(3)</f>
        <v>1.7320508075688772</v>
      </c>
      <c r="I14" s="3">
        <v>1</v>
      </c>
      <c r="J14" s="64">
        <f>F14/H14*I14</f>
        <v>0.66854010340214109</v>
      </c>
      <c r="K14" s="82" t="s">
        <v>3</v>
      </c>
      <c r="L14" s="17"/>
    </row>
    <row r="15" spans="1:12" s="4" customFormat="1" ht="19.5" customHeight="1" thickBot="1" x14ac:dyDescent="0.35">
      <c r="A15" s="68"/>
      <c r="B15" s="89" t="s">
        <v>11</v>
      </c>
      <c r="C15" s="20"/>
      <c r="D15" s="21" t="s">
        <v>59</v>
      </c>
      <c r="E15" s="22">
        <v>0.3</v>
      </c>
      <c r="F15" s="63">
        <f>(10^(E15/10)-1)*100</f>
        <v>7.1519305237606412</v>
      </c>
      <c r="G15" s="22" t="s">
        <v>5</v>
      </c>
      <c r="H15" s="23">
        <f>SQRT(3)</f>
        <v>1.7320508075688772</v>
      </c>
      <c r="I15" s="22">
        <v>1</v>
      </c>
      <c r="J15" s="67">
        <f>F15/H15*I15</f>
        <v>4.129169013118708</v>
      </c>
      <c r="K15" s="79" t="s">
        <v>3</v>
      </c>
      <c r="L15" s="17"/>
    </row>
    <row r="16" spans="1:12" s="46" customFormat="1" ht="19.5" customHeight="1" x14ac:dyDescent="0.3">
      <c r="A16" s="94" t="s">
        <v>39</v>
      </c>
      <c r="B16" s="84" t="s">
        <v>40</v>
      </c>
      <c r="C16" s="41"/>
      <c r="D16" s="42"/>
      <c r="E16" s="43"/>
      <c r="F16" s="60"/>
      <c r="G16" s="41"/>
      <c r="H16" s="44"/>
      <c r="I16" s="41"/>
      <c r="J16" s="45"/>
      <c r="K16" s="78"/>
      <c r="L16" s="17"/>
    </row>
    <row r="17" spans="1:12" s="46" customFormat="1" ht="19.5" customHeight="1" thickBot="1" x14ac:dyDescent="0.35">
      <c r="A17" s="94"/>
      <c r="B17" s="87" t="s">
        <v>16</v>
      </c>
      <c r="C17" s="47"/>
      <c r="D17" s="48" t="s">
        <v>52</v>
      </c>
      <c r="E17" s="49">
        <v>0.03</v>
      </c>
      <c r="F17" s="63">
        <f>(10^(E17/10)-1)*100</f>
        <v>0.69316688518041847</v>
      </c>
      <c r="G17" s="50" t="s">
        <v>5</v>
      </c>
      <c r="H17" s="51">
        <f>SQRT(3)</f>
        <v>1.7320508075688772</v>
      </c>
      <c r="I17" s="49">
        <v>1</v>
      </c>
      <c r="J17" s="66">
        <f>F17/H17*I17</f>
        <v>0.40020008775224902</v>
      </c>
      <c r="K17" s="82" t="s">
        <v>3</v>
      </c>
      <c r="L17" s="17"/>
    </row>
    <row r="18" spans="1:12" s="4" customFormat="1" ht="19.5" customHeight="1" x14ac:dyDescent="0.3">
      <c r="A18" s="68"/>
      <c r="B18" s="84" t="s">
        <v>41</v>
      </c>
      <c r="C18" s="32"/>
      <c r="D18" s="33"/>
      <c r="E18" s="32"/>
      <c r="F18" s="58"/>
      <c r="G18" s="32"/>
      <c r="H18" s="34"/>
      <c r="I18" s="32"/>
      <c r="J18" s="35"/>
      <c r="K18" s="78"/>
      <c r="L18" s="17"/>
    </row>
    <row r="19" spans="1:12" s="4" customFormat="1" ht="19.5" customHeight="1" x14ac:dyDescent="0.3">
      <c r="A19" s="68"/>
      <c r="B19" s="90" t="s">
        <v>8</v>
      </c>
      <c r="C19" s="6"/>
      <c r="D19" s="13" t="s">
        <v>48</v>
      </c>
      <c r="E19" s="40">
        <v>0.7</v>
      </c>
      <c r="F19" s="28">
        <f>(10^(E19/10)-1)*100</f>
        <v>17.489755493952952</v>
      </c>
      <c r="G19" s="3" t="s">
        <v>35</v>
      </c>
      <c r="H19" s="36">
        <v>2</v>
      </c>
      <c r="I19" s="3">
        <v>1</v>
      </c>
      <c r="J19" s="64">
        <f>F19/H19*I19</f>
        <v>8.744877746976476</v>
      </c>
      <c r="K19" s="82" t="s">
        <v>3</v>
      </c>
      <c r="L19" s="17"/>
    </row>
    <row r="20" spans="1:12" s="4" customFormat="1" ht="19.5" customHeight="1" x14ac:dyDescent="0.3">
      <c r="A20" s="68"/>
      <c r="B20" s="91" t="s">
        <v>14</v>
      </c>
      <c r="C20" s="37"/>
      <c r="D20" s="38" t="s">
        <v>47</v>
      </c>
      <c r="E20" s="3">
        <v>0.09</v>
      </c>
      <c r="F20" s="63">
        <f>(10^(E20/10)-1)*100</f>
        <v>2.0939483707679951</v>
      </c>
      <c r="G20" s="3" t="s">
        <v>56</v>
      </c>
      <c r="H20" s="9">
        <f>SQRT(2)</f>
        <v>1.4142135623730951</v>
      </c>
      <c r="I20" s="3">
        <v>1</v>
      </c>
      <c r="J20" s="64">
        <f>F20/H20*I20</f>
        <v>1.4806450924245722</v>
      </c>
      <c r="K20" s="82" t="s">
        <v>3</v>
      </c>
      <c r="L20" s="17"/>
    </row>
    <row r="21" spans="1:12" s="4" customFormat="1" ht="19.5" customHeight="1" x14ac:dyDescent="0.3">
      <c r="A21" s="68"/>
      <c r="B21" s="92" t="s">
        <v>12</v>
      </c>
      <c r="C21" s="7"/>
      <c r="D21" s="14" t="s">
        <v>53</v>
      </c>
      <c r="E21" s="5">
        <v>0.15</v>
      </c>
      <c r="F21" s="63">
        <f>(10^(E21/10)-1)*100</f>
        <v>3.5142166679343889</v>
      </c>
      <c r="G21" s="5" t="s">
        <v>5</v>
      </c>
      <c r="H21" s="9">
        <f>SQRT(3)</f>
        <v>1.7320508075688772</v>
      </c>
      <c r="I21" s="5">
        <v>1</v>
      </c>
      <c r="J21" s="64">
        <f>F21/H21*I21</f>
        <v>2.0289339392225894</v>
      </c>
      <c r="K21" s="82" t="s">
        <v>3</v>
      </c>
      <c r="L21" s="17"/>
    </row>
    <row r="22" spans="1:12" s="4" customFormat="1" ht="19.5" customHeight="1" thickBot="1" x14ac:dyDescent="0.35">
      <c r="A22" s="68"/>
      <c r="B22" s="86" t="s">
        <v>13</v>
      </c>
      <c r="C22" s="24"/>
      <c r="D22" s="25" t="s">
        <v>24</v>
      </c>
      <c r="E22" s="110" t="s">
        <v>54</v>
      </c>
      <c r="F22" s="111"/>
      <c r="G22" s="26"/>
      <c r="H22" s="27"/>
      <c r="I22" s="26"/>
      <c r="J22" s="8"/>
      <c r="K22" s="82"/>
      <c r="L22" s="17"/>
    </row>
    <row r="23" spans="1:12" s="46" customFormat="1" ht="19.5" customHeight="1" x14ac:dyDescent="0.3">
      <c r="A23" s="94"/>
      <c r="B23" s="84" t="s">
        <v>42</v>
      </c>
      <c r="C23" s="41"/>
      <c r="D23" s="42"/>
      <c r="E23" s="43"/>
      <c r="F23" s="60"/>
      <c r="G23" s="41"/>
      <c r="H23" s="44"/>
      <c r="I23" s="41"/>
      <c r="J23" s="45"/>
      <c r="K23" s="78"/>
      <c r="L23" s="17"/>
    </row>
    <row r="24" spans="1:12" s="46" customFormat="1" ht="19.5" customHeight="1" thickBot="1" x14ac:dyDescent="0.35">
      <c r="A24" s="94"/>
      <c r="B24" s="97" t="s">
        <v>17</v>
      </c>
      <c r="C24" s="98"/>
      <c r="D24" s="99" t="s">
        <v>51</v>
      </c>
      <c r="E24" s="50">
        <v>2</v>
      </c>
      <c r="F24" s="62">
        <f>(10^(E24/10)-1)*100</f>
        <v>58.489319246111357</v>
      </c>
      <c r="G24" s="50" t="s">
        <v>5</v>
      </c>
      <c r="H24" s="51">
        <f>SQRT(3)</f>
        <v>1.7320508075688772</v>
      </c>
      <c r="I24" s="50">
        <v>1</v>
      </c>
      <c r="J24" s="100">
        <f>F24/H24*I24</f>
        <v>33.768824211460355</v>
      </c>
      <c r="K24" s="79" t="s">
        <v>3</v>
      </c>
      <c r="L24" s="17"/>
    </row>
    <row r="25" spans="1:12" s="4" customFormat="1" ht="19.5" customHeight="1" x14ac:dyDescent="0.3">
      <c r="A25" s="68"/>
      <c r="B25" s="92" t="s">
        <v>58</v>
      </c>
      <c r="C25" s="7"/>
      <c r="D25" s="14" t="s">
        <v>44</v>
      </c>
      <c r="E25" s="95"/>
      <c r="F25" s="96"/>
      <c r="G25" s="5" t="s">
        <v>35</v>
      </c>
      <c r="H25" s="95"/>
      <c r="I25" s="95"/>
      <c r="J25" s="101">
        <f>SQRT(SUMSQ(J7:J24))</f>
        <v>38.70670904415099</v>
      </c>
      <c r="K25" s="81" t="s">
        <v>3</v>
      </c>
    </row>
    <row r="26" spans="1:12" s="4" customFormat="1" ht="19.5" customHeight="1" thickBot="1" x14ac:dyDescent="0.35">
      <c r="A26" s="68"/>
      <c r="B26" s="85" t="s">
        <v>4</v>
      </c>
      <c r="C26" s="20"/>
      <c r="D26" s="21" t="s">
        <v>45</v>
      </c>
      <c r="E26" s="69"/>
      <c r="F26" s="70"/>
      <c r="G26" s="22" t="s">
        <v>36</v>
      </c>
      <c r="H26" s="69"/>
      <c r="I26" s="69"/>
      <c r="J26" s="102">
        <f>J25*2</f>
        <v>77.413418088301981</v>
      </c>
      <c r="K26" s="79" t="s">
        <v>3</v>
      </c>
    </row>
    <row r="27" spans="1:12" ht="8.25" customHeight="1" x14ac:dyDescent="0.3"/>
    <row r="28" spans="1:12" ht="12.9" thickBot="1" x14ac:dyDescent="0.35"/>
    <row r="29" spans="1:12" ht="15.75" customHeight="1" thickBot="1" x14ac:dyDescent="0.4">
      <c r="B29" s="104" t="s">
        <v>46</v>
      </c>
      <c r="C29" s="105"/>
      <c r="D29" s="105"/>
      <c r="E29" s="106">
        <f>10*LOG(1+J26/100)</f>
        <v>2.4898646319206255</v>
      </c>
      <c r="F29" s="107" t="s">
        <v>20</v>
      </c>
      <c r="G29" s="103"/>
      <c r="H29" s="1"/>
      <c r="I29" s="1"/>
      <c r="J29" s="1"/>
      <c r="K29" s="1"/>
    </row>
  </sheetData>
  <mergeCells count="2">
    <mergeCell ref="E4:F4"/>
    <mergeCell ref="E22:F22"/>
  </mergeCells>
  <phoneticPr fontId="0" type="noConversion"/>
  <pageMargins left="0.75" right="0.75" top="1" bottom="1" header="0.5" footer="0.5"/>
  <pageSetup paperSize="9" scale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>IVW divisie Telecom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Witvliet</dc:creator>
  <cp:lastModifiedBy>ECO</cp:lastModifiedBy>
  <cp:lastPrinted>2002-06-17T11:24:11Z</cp:lastPrinted>
  <dcterms:created xsi:type="dcterms:W3CDTF">2002-05-29T08:32:46Z</dcterms:created>
  <dcterms:modified xsi:type="dcterms:W3CDTF">2023-11-01T09:50:16Z</dcterms:modified>
</cp:coreProperties>
</file>