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-30" windowWidth="9140" windowHeight="6570" tabRatio="943" activeTab="10"/>
  </bookViews>
  <sheets>
    <sheet name="48.5-50.2 GHz" sheetId="37" r:id="rId1"/>
    <sheet name="50.4 - 51.4 GHz" sheetId="62" r:id="rId2"/>
    <sheet name="51.4 - 52.6 GHz" sheetId="63" r:id="rId3"/>
    <sheet name="55.78-57 GHz" sheetId="64" r:id="rId4"/>
    <sheet name="57-64 GHz" sheetId="65" r:id="rId5"/>
    <sheet name="64-66 GHz" sheetId="66" r:id="rId6"/>
    <sheet name="71-76 GHz" sheetId="68" r:id="rId7"/>
    <sheet name="81-86 GHz" sheetId="67" r:id="rId8"/>
    <sheet name="71-76  81-86 GHz joint" sheetId="69" r:id="rId9"/>
    <sheet name="92-95 GHz" sheetId="70" r:id="rId10"/>
    <sheet name="TOT" sheetId="60" r:id="rId11"/>
  </sheets>
  <definedNames>
    <definedName name="_xlnm._FilterDatabase" localSheetId="0" hidden="1">'48.5-50.2 GHz'!$A$4:$R$4</definedName>
    <definedName name="_xlnm._FilterDatabase" localSheetId="1" hidden="1">'50.4 - 51.4 GHz'!$A$4:$R$4</definedName>
    <definedName name="_xlnm._FilterDatabase" localSheetId="2" hidden="1">'51.4 - 52.6 GHz'!$A$4:$R$4</definedName>
    <definedName name="_xlnm._FilterDatabase" localSheetId="3" hidden="1">'55.78-57 GHz'!$A$4:$R$4</definedName>
    <definedName name="_xlnm._FilterDatabase" localSheetId="4" hidden="1">'57-64 GHz'!$A$4:$R$4</definedName>
    <definedName name="_xlnm._FilterDatabase" localSheetId="5" hidden="1">'64-66 GHz'!$A$4:$R$4</definedName>
    <definedName name="_xlnm._FilterDatabase" localSheetId="8" hidden="1">'71-76  81-86 GHz joint'!$A$4:$R$4</definedName>
    <definedName name="_xlnm._FilterDatabase" localSheetId="6" hidden="1">'71-76 GHz'!$A$4:$R$4</definedName>
    <definedName name="_xlnm._FilterDatabase" localSheetId="7" hidden="1">'81-86 GHz'!$A$4:$R$4</definedName>
    <definedName name="_xlnm._FilterDatabase" localSheetId="9" hidden="1">'92-95 GHz'!$A$4:$R$4</definedName>
  </definedNames>
  <calcPr calcId="145621" concurrentCalc="0"/>
</workbook>
</file>

<file path=xl/calcChain.xml><?xml version="1.0" encoding="utf-8"?>
<calcChain xmlns="http://schemas.openxmlformats.org/spreadsheetml/2006/main">
  <c r="Q17" i="60" l="1"/>
  <c r="O17" i="60"/>
  <c r="M17" i="60"/>
  <c r="L17" i="60"/>
  <c r="K17" i="60"/>
  <c r="J17" i="60"/>
  <c r="I17" i="60"/>
  <c r="H17" i="60"/>
  <c r="G17" i="60"/>
  <c r="F17" i="60"/>
  <c r="E17" i="60"/>
  <c r="D17" i="60"/>
  <c r="C17" i="60"/>
  <c r="B17" i="60"/>
  <c r="L42" i="70"/>
  <c r="S41" i="70"/>
  <c r="R41" i="70"/>
  <c r="O41" i="70"/>
  <c r="K41" i="70"/>
  <c r="J41" i="70"/>
  <c r="I41" i="70"/>
  <c r="H41" i="70"/>
  <c r="G41" i="70"/>
  <c r="F41" i="70"/>
  <c r="E41" i="70"/>
  <c r="D41" i="70"/>
  <c r="C41" i="70"/>
  <c r="B41" i="70"/>
  <c r="S40" i="70"/>
  <c r="R40" i="70"/>
  <c r="O40" i="70"/>
  <c r="L40" i="70"/>
  <c r="K40" i="70"/>
  <c r="J40" i="70"/>
  <c r="I40" i="70"/>
  <c r="H40" i="70"/>
  <c r="G40" i="70"/>
  <c r="F40" i="70"/>
  <c r="E40" i="70"/>
  <c r="D40" i="70"/>
  <c r="C40" i="70"/>
  <c r="B40" i="70"/>
  <c r="L42" i="69"/>
  <c r="S41" i="69"/>
  <c r="R41" i="69"/>
  <c r="O41" i="69"/>
  <c r="K41" i="69"/>
  <c r="J41" i="69"/>
  <c r="I41" i="69"/>
  <c r="H41" i="69"/>
  <c r="G41" i="69"/>
  <c r="F41" i="69"/>
  <c r="E41" i="69"/>
  <c r="D41" i="69"/>
  <c r="C41" i="69"/>
  <c r="B41" i="69"/>
  <c r="S40" i="69"/>
  <c r="R40" i="69"/>
  <c r="P40" i="69"/>
  <c r="O40" i="69"/>
  <c r="L40" i="69"/>
  <c r="K40" i="69"/>
  <c r="J40" i="69"/>
  <c r="I40" i="69"/>
  <c r="H40" i="69"/>
  <c r="G40" i="69"/>
  <c r="F40" i="69"/>
  <c r="E40" i="69"/>
  <c r="D40" i="69"/>
  <c r="C40" i="69"/>
  <c r="B40" i="69"/>
  <c r="L42" i="67"/>
  <c r="S41" i="67"/>
  <c r="R41" i="67"/>
  <c r="O41" i="67"/>
  <c r="K41" i="67"/>
  <c r="J41" i="67"/>
  <c r="I41" i="67"/>
  <c r="H41" i="67"/>
  <c r="G41" i="67"/>
  <c r="F41" i="67"/>
  <c r="E41" i="67"/>
  <c r="D41" i="67"/>
  <c r="C41" i="67"/>
  <c r="B41" i="67"/>
  <c r="S40" i="67"/>
  <c r="R40" i="67"/>
  <c r="O40" i="67"/>
  <c r="L40" i="67"/>
  <c r="K40" i="67"/>
  <c r="J40" i="67"/>
  <c r="I40" i="67"/>
  <c r="H40" i="67"/>
  <c r="G40" i="67"/>
  <c r="F40" i="67"/>
  <c r="E40" i="67"/>
  <c r="D40" i="67"/>
  <c r="C40" i="67"/>
  <c r="B40" i="67"/>
  <c r="L42" i="68"/>
  <c r="S41" i="68"/>
  <c r="R41" i="68"/>
  <c r="O41" i="68"/>
  <c r="K41" i="68"/>
  <c r="J41" i="68"/>
  <c r="I41" i="68"/>
  <c r="H41" i="68"/>
  <c r="G41" i="68"/>
  <c r="F41" i="68"/>
  <c r="E41" i="68"/>
  <c r="D41" i="68"/>
  <c r="C41" i="68"/>
  <c r="B41" i="68"/>
  <c r="S40" i="68"/>
  <c r="R40" i="68"/>
  <c r="P40" i="68"/>
  <c r="O40" i="68"/>
  <c r="L40" i="68"/>
  <c r="K40" i="68"/>
  <c r="J40" i="68"/>
  <c r="I40" i="68"/>
  <c r="H40" i="68"/>
  <c r="G40" i="68"/>
  <c r="F40" i="68"/>
  <c r="E40" i="68"/>
  <c r="D40" i="68"/>
  <c r="C40" i="68"/>
  <c r="B40" i="68"/>
  <c r="L42" i="66"/>
  <c r="S41" i="66"/>
  <c r="R41" i="66"/>
  <c r="O41" i="66"/>
  <c r="K41" i="66"/>
  <c r="J41" i="66"/>
  <c r="I41" i="66"/>
  <c r="H41" i="66"/>
  <c r="G41" i="66"/>
  <c r="F41" i="66"/>
  <c r="E41" i="66"/>
  <c r="D41" i="66"/>
  <c r="C41" i="66"/>
  <c r="B41" i="66"/>
  <c r="S40" i="66"/>
  <c r="R40" i="66"/>
  <c r="O40" i="66"/>
  <c r="L40" i="66"/>
  <c r="K40" i="66"/>
  <c r="J40" i="66"/>
  <c r="I40" i="66"/>
  <c r="H40" i="66"/>
  <c r="G40" i="66"/>
  <c r="F40" i="66"/>
  <c r="E40" i="66"/>
  <c r="D40" i="66"/>
  <c r="C40" i="66"/>
  <c r="B40" i="66"/>
  <c r="L42" i="65"/>
  <c r="S41" i="65"/>
  <c r="R41" i="65"/>
  <c r="O41" i="65"/>
  <c r="K41" i="65"/>
  <c r="J41" i="65"/>
  <c r="I41" i="65"/>
  <c r="H41" i="65"/>
  <c r="G41" i="65"/>
  <c r="F41" i="65"/>
  <c r="E41" i="65"/>
  <c r="D41" i="65"/>
  <c r="C41" i="65"/>
  <c r="B41" i="65"/>
  <c r="S40" i="65"/>
  <c r="R40" i="65"/>
  <c r="P40" i="65"/>
  <c r="O40" i="65"/>
  <c r="L40" i="65"/>
  <c r="K40" i="65"/>
  <c r="J40" i="65"/>
  <c r="I40" i="65"/>
  <c r="H40" i="65"/>
  <c r="G40" i="65"/>
  <c r="F40" i="65"/>
  <c r="E40" i="65"/>
  <c r="D40" i="65"/>
  <c r="C40" i="65"/>
  <c r="B40" i="65"/>
  <c r="L42" i="64"/>
  <c r="S41" i="64"/>
  <c r="R41" i="64"/>
  <c r="O41" i="64"/>
  <c r="K41" i="64"/>
  <c r="J41" i="64"/>
  <c r="I41" i="64"/>
  <c r="H41" i="64"/>
  <c r="G41" i="64"/>
  <c r="F41" i="64"/>
  <c r="E41" i="64"/>
  <c r="D41" i="64"/>
  <c r="C41" i="64"/>
  <c r="B41" i="64"/>
  <c r="S40" i="64"/>
  <c r="R40" i="64"/>
  <c r="O40" i="64"/>
  <c r="L40" i="64"/>
  <c r="K40" i="64"/>
  <c r="J40" i="64"/>
  <c r="I40" i="64"/>
  <c r="H40" i="64"/>
  <c r="G40" i="64"/>
  <c r="F40" i="64"/>
  <c r="E40" i="64"/>
  <c r="D40" i="64"/>
  <c r="C40" i="64"/>
  <c r="B40" i="64"/>
  <c r="L42" i="63"/>
  <c r="S41" i="63"/>
  <c r="R41" i="63"/>
  <c r="O41" i="63"/>
  <c r="K41" i="63"/>
  <c r="J41" i="63"/>
  <c r="I41" i="63"/>
  <c r="H41" i="63"/>
  <c r="G41" i="63"/>
  <c r="F41" i="63"/>
  <c r="E41" i="63"/>
  <c r="D41" i="63"/>
  <c r="C41" i="63"/>
  <c r="B41" i="63"/>
  <c r="S40" i="63"/>
  <c r="R40" i="63"/>
  <c r="P40" i="63"/>
  <c r="O40" i="63"/>
  <c r="L40" i="63"/>
  <c r="K40" i="63"/>
  <c r="J40" i="63"/>
  <c r="I40" i="63"/>
  <c r="H40" i="63"/>
  <c r="G40" i="63"/>
  <c r="F40" i="63"/>
  <c r="E40" i="63"/>
  <c r="D40" i="63"/>
  <c r="C40" i="63"/>
  <c r="B40" i="63"/>
  <c r="L42" i="62"/>
  <c r="S41" i="62"/>
  <c r="R41" i="62"/>
  <c r="O41" i="62"/>
  <c r="K41" i="62"/>
  <c r="J41" i="62"/>
  <c r="I41" i="62"/>
  <c r="H41" i="62"/>
  <c r="G41" i="62"/>
  <c r="F41" i="62"/>
  <c r="E41" i="62"/>
  <c r="D41" i="62"/>
  <c r="C41" i="62"/>
  <c r="B41" i="62"/>
  <c r="S40" i="62"/>
  <c r="R40" i="62"/>
  <c r="P40" i="62"/>
  <c r="O40" i="62"/>
  <c r="L40" i="62"/>
  <c r="K40" i="62"/>
  <c r="J40" i="62"/>
  <c r="I40" i="62"/>
  <c r="H40" i="62"/>
  <c r="G40" i="62"/>
  <c r="F40" i="62"/>
  <c r="E40" i="62"/>
  <c r="D40" i="62"/>
  <c r="C40" i="62"/>
  <c r="B40" i="62"/>
  <c r="L42" i="37"/>
  <c r="AA41" i="37"/>
  <c r="Z41" i="37"/>
  <c r="Y41" i="37"/>
  <c r="X41" i="37"/>
  <c r="W41" i="37"/>
  <c r="V41" i="37"/>
  <c r="U41" i="37"/>
  <c r="S41" i="37"/>
  <c r="R41" i="37"/>
  <c r="O41" i="37"/>
  <c r="K41" i="37"/>
  <c r="J41" i="37"/>
  <c r="I41" i="37"/>
  <c r="H41" i="37"/>
  <c r="G41" i="37"/>
  <c r="F41" i="37"/>
  <c r="E41" i="37"/>
  <c r="D41" i="37"/>
  <c r="C41" i="37"/>
  <c r="B41" i="37"/>
  <c r="AC40" i="37"/>
  <c r="AA40" i="37"/>
  <c r="Z40" i="37"/>
  <c r="Y40" i="37"/>
  <c r="X40" i="37"/>
  <c r="W40" i="37"/>
  <c r="V40" i="37"/>
  <c r="U40" i="37"/>
  <c r="S40" i="37"/>
  <c r="R40" i="37"/>
  <c r="P40" i="37"/>
  <c r="O40" i="37"/>
  <c r="L40" i="37"/>
  <c r="K40" i="37"/>
  <c r="J40" i="37"/>
  <c r="I40" i="37"/>
  <c r="H40" i="37"/>
  <c r="G40" i="37"/>
  <c r="F40" i="37"/>
  <c r="E40" i="37"/>
  <c r="D40" i="37"/>
  <c r="C40" i="37"/>
  <c r="B40" i="37"/>
</calcChain>
</file>

<file path=xl/comments1.xml><?xml version="1.0" encoding="utf-8"?>
<comments xmlns="http://schemas.openxmlformats.org/spreadsheetml/2006/main">
  <authors>
    <author>Author</author>
  </authors>
  <commentList>
    <comment ref="L3" authorId="0">
      <text>
        <r>
          <rPr>
            <b/>
            <sz val="8"/>
            <color indexed="81"/>
            <rFont val="Tahoma"/>
            <family val="2"/>
          </rPr>
          <t>in this sheet UK link are counted under bidirection link column</t>
        </r>
      </text>
    </comment>
  </commentList>
</comments>
</file>

<file path=xl/sharedStrings.xml><?xml version="1.0" encoding="utf-8"?>
<sst xmlns="http://schemas.openxmlformats.org/spreadsheetml/2006/main" count="3948" uniqueCount="296">
  <si>
    <t>Licensing regime</t>
  </si>
  <si>
    <t>Application</t>
  </si>
  <si>
    <t>P-P</t>
  </si>
  <si>
    <t>P-MP</t>
  </si>
  <si>
    <t>Link characteristics</t>
  </si>
  <si>
    <t>Channel/Frequency plan used (e.g. ERC/ECC Rec. ITU-R Rec.)</t>
  </si>
  <si>
    <t>Hop lenght (km)</t>
  </si>
  <si>
    <t>X</t>
  </si>
  <si>
    <t>Frequency band (MHz)</t>
  </si>
  <si>
    <t>N</t>
  </si>
  <si>
    <t>Y</t>
  </si>
  <si>
    <t>-</t>
  </si>
  <si>
    <t>AUT</t>
  </si>
  <si>
    <t>BIH</t>
  </si>
  <si>
    <t>CZE</t>
  </si>
  <si>
    <t>CYP</t>
  </si>
  <si>
    <t>DNK</t>
  </si>
  <si>
    <t>EST</t>
  </si>
  <si>
    <t>FIN</t>
  </si>
  <si>
    <t>FRA</t>
  </si>
  <si>
    <t>GRC</t>
  </si>
  <si>
    <t>HUN</t>
  </si>
  <si>
    <t>ITA</t>
  </si>
  <si>
    <t>LTU</t>
  </si>
  <si>
    <t>NOR</t>
  </si>
  <si>
    <t>PRT</t>
  </si>
  <si>
    <t>SRB</t>
  </si>
  <si>
    <t>SVN</t>
  </si>
  <si>
    <t>Country</t>
  </si>
  <si>
    <t>TOTAL</t>
  </si>
  <si>
    <t>SWE</t>
  </si>
  <si>
    <t>50400-51400</t>
  </si>
  <si>
    <t>51400-52600</t>
  </si>
  <si>
    <t>64000-66000</t>
  </si>
  <si>
    <t>92000-95000</t>
  </si>
  <si>
    <t>55780-57000</t>
  </si>
  <si>
    <t>GER</t>
  </si>
  <si>
    <t>LVA</t>
  </si>
  <si>
    <t>RUS</t>
  </si>
  <si>
    <t>Tot</t>
  </si>
  <si>
    <t>Albania</t>
  </si>
  <si>
    <t>Bul</t>
  </si>
  <si>
    <t>Malta</t>
  </si>
  <si>
    <t>MONTEN</t>
  </si>
  <si>
    <t>ROM</t>
  </si>
  <si>
    <t>SVK rep</t>
  </si>
  <si>
    <t>SPAIN</t>
  </si>
  <si>
    <t>TUR</t>
  </si>
  <si>
    <t>CH</t>
  </si>
  <si>
    <t>LR1 (Link by link)</t>
  </si>
  <si>
    <t>LR3 (Block)</t>
  </si>
  <si>
    <t>LR4 (Unlicensed)</t>
  </si>
  <si>
    <t>LR2 (Light licensed / self coordination)</t>
  </si>
  <si>
    <t>LR5 (other)</t>
  </si>
  <si>
    <t>NOT CONSIDERED</t>
  </si>
  <si>
    <t>Plan to change (into)</t>
  </si>
  <si>
    <t>EIRP</t>
  </si>
  <si>
    <t>Maximum throughputs</t>
  </si>
  <si>
    <t>Experience interf. Calcul. Intra</t>
  </si>
  <si>
    <t>Experience interf. Calcul. Inter</t>
  </si>
  <si>
    <t>Used model</t>
  </si>
  <si>
    <t>interest for Higher bands</t>
  </si>
  <si>
    <t>CH Bandwidth</t>
  </si>
  <si>
    <t>FR band</t>
  </si>
  <si>
    <t>Geometric (area)</t>
  </si>
  <si>
    <t>Per transmitter</t>
  </si>
  <si>
    <t>Fee info link</t>
  </si>
  <si>
    <t>Interference issues</t>
  </si>
  <si>
    <t xml:space="preserve">License </t>
  </si>
  <si>
    <t>Fees based on</t>
  </si>
  <si>
    <t>individual</t>
  </si>
  <si>
    <t xml:space="preserve">Number of links </t>
  </si>
  <si>
    <t>28; 14; 7; 3.5</t>
  </si>
  <si>
    <t>CH BW</t>
  </si>
  <si>
    <t>other</t>
  </si>
  <si>
    <t>capacity</t>
  </si>
  <si>
    <t>license time granted (Years)</t>
  </si>
  <si>
    <t>http://akep.al/informacion/pagesa/llojet-e-pagesave; http://akep.al/informacion/pagesa/aktet-e-pagesave;</t>
  </si>
  <si>
    <t>Defence</t>
  </si>
  <si>
    <t>RAS</t>
  </si>
  <si>
    <t>OPEN</t>
  </si>
  <si>
    <t>not considered</t>
  </si>
  <si>
    <t>56; 28; 14; 7; 3.5</t>
  </si>
  <si>
    <t>LR1+LR3 ?</t>
  </si>
  <si>
    <t>http://www.ris.bka.gv.at/GeltendeFassung.wxe?Abfrage=Bundesnormen&amp;Gesetzesnummer=10012777</t>
  </si>
  <si>
    <t>LR!+LR3</t>
  </si>
  <si>
    <t xml:space="preserve">4dBm/MHz </t>
  </si>
  <si>
    <t>exempt</t>
  </si>
  <si>
    <t>50,100....2000</t>
  </si>
  <si>
    <t>62.5 to 1250</t>
  </si>
  <si>
    <t>ITU-R P.452</t>
  </si>
  <si>
    <t>122.25 - 123/130-134</t>
  </si>
  <si>
    <t>57_59</t>
  </si>
  <si>
    <t>74-76/84-86</t>
  </si>
  <si>
    <t>LR2 or LR3</t>
  </si>
  <si>
    <t>http://spektar.rak.ba/en/Kalkulator.aspx</t>
  </si>
  <si>
    <t>HIGH RF bands Fee incentives intention</t>
  </si>
  <si>
    <t xml:space="preserve"> fee: license + spectrum  (lower  for higher band). </t>
  </si>
  <si>
    <t>Wideband data transmission devices. Fixed outdoor installations are excluded</t>
  </si>
  <si>
    <t>FS-PP</t>
  </si>
  <si>
    <t>as ETSI</t>
  </si>
  <si>
    <t>250 to 1750</t>
  </si>
  <si>
    <t>1682 Mbps</t>
  </si>
  <si>
    <t>ITU-R P.525</t>
  </si>
  <si>
    <t>Hop length</t>
  </si>
  <si>
    <t xml:space="preserve"> http://crc.bg/files/_bg/TaxTarif_.pdf</t>
  </si>
  <si>
    <t>Croatia</t>
  </si>
  <si>
    <t>LR4 for WAS/RLAN</t>
  </si>
  <si>
    <t>It would be considered in case operators show interest</t>
  </si>
  <si>
    <t>LR2, interest</t>
  </si>
  <si>
    <t>971 Mbps</t>
  </si>
  <si>
    <t>62.5 to 4500</t>
  </si>
  <si>
    <t>The band is self-coordinated</t>
  </si>
  <si>
    <t>Hop length (&lt;18 GHz)</t>
  </si>
  <si>
    <t xml:space="preserve"> fee lower for the higher frequency -10% (E-band). </t>
  </si>
  <si>
    <t>http://www.hakom.hr/default.aspx?id=273)</t>
  </si>
  <si>
    <t>ERC 25-10/12-10</t>
  </si>
  <si>
    <t>ERC REC 12-11</t>
  </si>
  <si>
    <t>ERC  12-12/ERC T/R 22-03</t>
  </si>
  <si>
    <t>ERC  12-09/ERC T/R 22-03</t>
  </si>
  <si>
    <t>ERC REC T/R 22-03</t>
  </si>
  <si>
    <t>http://www.mcw.gov.cy/mcw/DEC/DEC.nsf/All/D55CAB220E004339C22579C1004DD8B6?Opendocument</t>
  </si>
  <si>
    <t xml:space="preserve">in consideration </t>
  </si>
  <si>
    <t>LR4</t>
  </si>
  <si>
    <t>not defined</t>
  </si>
  <si>
    <t>55 dBm</t>
  </si>
  <si>
    <t>50, 100 , aggreg.</t>
  </si>
  <si>
    <t>RR</t>
  </si>
  <si>
    <t>TDD</t>
  </si>
  <si>
    <t>0.9</t>
  </si>
  <si>
    <t>302 217-3</t>
  </si>
  <si>
    <t>experimental</t>
  </si>
  <si>
    <t>122.25-123 (LR1)</t>
  </si>
  <si>
    <t>for PMP fee is per BS</t>
  </si>
  <si>
    <t>http://www.ctu.cz/ctu-online/poplatky-vybirane-ctu/poplatky-za-vyuzivani-radiovych-kmitoctu.html</t>
  </si>
  <si>
    <t>custom</t>
  </si>
  <si>
    <t>V</t>
  </si>
  <si>
    <t>considered for opening</t>
  </si>
  <si>
    <t>52 dBm</t>
  </si>
  <si>
    <t>https://erhvervsstyrelsen.dk/afgifter-og-gebyrer</t>
  </si>
  <si>
    <t>? Lr1 or not considered ?</t>
  </si>
  <si>
    <t>https://www.riigiteataja.ee/en/eli/511022015002/consolide</t>
  </si>
  <si>
    <t>Exempt</t>
  </si>
  <si>
    <t>under consideration</t>
  </si>
  <si>
    <t>Band under examination</t>
  </si>
  <si>
    <t>56.4</t>
  </si>
  <si>
    <t>250 to 1250</t>
  </si>
  <si>
    <t>2000 Mbits</t>
  </si>
  <si>
    <t>525 (only LOS)</t>
  </si>
  <si>
    <t>Y/N</t>
  </si>
  <si>
    <t>Hop length /mod scheme</t>
  </si>
  <si>
    <t>http://www.arcep.fr/index.php?id=11976 ;http://www.arcep.fr/fileadmin/reprise/dossiers/taxes/simulateur-cout-fh-nov2014.xlsm</t>
  </si>
  <si>
    <t>ask confirmation for EIRP ; 10 years license duration for all PMP</t>
  </si>
  <si>
    <t>65-70</t>
  </si>
  <si>
    <t>50 to 2000</t>
  </si>
  <si>
    <t>250 to 2000</t>
  </si>
  <si>
    <t>0,05-3</t>
  </si>
  <si>
    <t>www.bundesnetzagentur.de</t>
  </si>
  <si>
    <t>12-2018 / 12 2023</t>
  </si>
  <si>
    <t>PMP fee per geometry; high freq low fee</t>
  </si>
  <si>
    <t>up to 2500</t>
  </si>
  <si>
    <t>85 dBm</t>
  </si>
  <si>
    <t>N*30</t>
  </si>
  <si>
    <t>(05)07</t>
  </si>
  <si>
    <t>67 dBm</t>
  </si>
  <si>
    <t>1000 Mbts</t>
  </si>
  <si>
    <t>0,2to3,2</t>
  </si>
  <si>
    <t>no NLOS</t>
  </si>
  <si>
    <t>P.530 +P.452</t>
  </si>
  <si>
    <t xml:space="preserve">Analog/Digital </t>
  </si>
  <si>
    <t>fee lower freq higher</t>
  </si>
  <si>
    <t>here</t>
  </si>
  <si>
    <t xml:space="preserve">LR1 in 57-59 GHz band LR2 in 59-64 GHz
</t>
  </si>
  <si>
    <t>56;28; 14</t>
  </si>
  <si>
    <t xml:space="preserve">50-100 (57-59 GHz) </t>
  </si>
  <si>
    <t>0,5 - 1</t>
  </si>
  <si>
    <t>with 70 and 80 GHz not joint</t>
  </si>
  <si>
    <t>light licensing with minimal fee</t>
  </si>
  <si>
    <t>doc. Available</t>
  </si>
  <si>
    <t>74 to 76 GHz only</t>
  </si>
  <si>
    <t>74 to 76 + 84-86GHz only</t>
  </si>
  <si>
    <t>84 to 86 GHz only</t>
  </si>
  <si>
    <t>not open or LR1?</t>
  </si>
  <si>
    <t>(LR1?)</t>
  </si>
  <si>
    <t>is under consideration ?</t>
  </si>
  <si>
    <t>56; 28; 14</t>
  </si>
  <si>
    <t>http://likumi.lv/ta/id/267460</t>
  </si>
  <si>
    <t>Notes</t>
  </si>
  <si>
    <t>LR2</t>
  </si>
  <si>
    <t>intention to review 57-66 band</t>
  </si>
  <si>
    <t xml:space="preserve">http://www.justiceservices.gov.mt/DownloadDocument.aspx?app=lom&amp;itemid=9065&amp;l=1 </t>
  </si>
  <si>
    <t>indefinite</t>
  </si>
  <si>
    <t>LR3</t>
  </si>
  <si>
    <t>http://www.ekip.me/download/koriscenjeRF/Pravilnik_o_metodologiji_i_nacinu_obracuna_visine_godisnje_naknade_za_koriscenje_radio-frekvencija%2016-2014.pdf  http://www.ekip.me/download/Odluka%20o%20vr.%20boda%20za%20RF%20za%202015.%20godinu.pdf</t>
  </si>
  <si>
    <t>(http://www.rrt.lt/rrt/lt/verslui/istekliai/radijo-dazniai/rrl.html)</t>
  </si>
  <si>
    <t>LR1,LR2</t>
  </si>
  <si>
    <t>LR1</t>
  </si>
  <si>
    <t>1250Mbit/s</t>
  </si>
  <si>
    <t>http://eng.nkom.no/technical/frequency-management/fees-and-regulations/frequency-charges</t>
  </si>
  <si>
    <t>just 74-76 GHz</t>
  </si>
  <si>
    <t xml:space="preserve">only 57-59 GHz and 61-64 GHz </t>
  </si>
  <si>
    <t>length</t>
  </si>
  <si>
    <t xml:space="preserve"> «http://www.anacom.pt/render.jsp?contentId=1180549#.VN3n6Sy4Jek»</t>
  </si>
  <si>
    <t>P.530/P.452</t>
  </si>
  <si>
    <t xml:space="preserve">http://www.ancom.org.ro/uploads/forms_files/decizia_2012_551_versiune_consolidata_4_iulie_20141405000552.pdf </t>
  </si>
  <si>
    <t>Block allotment to the operator, by  request</t>
  </si>
  <si>
    <t xml:space="preserve">shared  with military </t>
  </si>
  <si>
    <t>57.2-58.2 GHz and 58.25-63.25 GHz</t>
  </si>
  <si>
    <t>7;1</t>
  </si>
  <si>
    <t>PTXmax = 10 mW</t>
  </si>
  <si>
    <t>PTXmax = 15 mW</t>
  </si>
  <si>
    <t>P.525; P.676;P.838</t>
  </si>
  <si>
    <t>analogue or digital</t>
  </si>
  <si>
    <t>http://rkn.gov.ru/communication/p552/</t>
  </si>
  <si>
    <t xml:space="preserve">merge  with  51.4-52.6 to be paired with 48.5 - 50.2 </t>
  </si>
  <si>
    <t xml:space="preserve">59-61 GHz →  military; 61-62 GHz → other services </t>
  </si>
  <si>
    <t>71-72 GHz paired with 81-82 GHz →  military use</t>
  </si>
  <si>
    <t>112; 56; 28; 14; 7; 3.5</t>
  </si>
  <si>
    <t>30; 50</t>
  </si>
  <si>
    <t>250; 500; 1000</t>
  </si>
  <si>
    <t>62.5; 125; 250; 500; 1000</t>
  </si>
  <si>
    <t>LOS:P.525</t>
  </si>
  <si>
    <t>LOS</t>
  </si>
  <si>
    <t>Rulebook on radio-frequency usage fees</t>
  </si>
  <si>
    <t>no limit</t>
  </si>
  <si>
    <t>59-61 GHz/mil.</t>
  </si>
  <si>
    <t>250 to 4500</t>
  </si>
  <si>
    <t>http://www.teleoff.gov.sk/data/files/26551.pdf</t>
  </si>
  <si>
    <t>57-59 ; 61-64 GHz</t>
  </si>
  <si>
    <t>74-76 Ghz</t>
  </si>
  <si>
    <t>84-86 Ghz</t>
  </si>
  <si>
    <t>74-76 / 84-86 Ghz</t>
  </si>
  <si>
    <t>see NTFA</t>
  </si>
  <si>
    <t>LR2 replaces RL1?</t>
  </si>
  <si>
    <t>55 ( 40; 25)</t>
  </si>
  <si>
    <t>LR4 for WLAN/WPAN SRDs; EIRP WLAN/WPAN: 40 dBm indoor ; 25 dBm outdoor</t>
  </si>
  <si>
    <t>250; 500</t>
  </si>
  <si>
    <t>1Gbps</t>
  </si>
  <si>
    <t>250 - 500</t>
  </si>
  <si>
    <t>1.25 GBps</t>
  </si>
  <si>
    <t>P.525 + Deygout 94 /66</t>
  </si>
  <si>
    <t>feed also for :  use of band, type of service, technology, spectrum value</t>
  </si>
  <si>
    <t>1.6 GBps</t>
  </si>
  <si>
    <t xml:space="preserve">Fee : Link-by-link by frequency, block assignment by frequency+ bandwidth+geometric. </t>
  </si>
  <si>
    <t>under study</t>
  </si>
  <si>
    <t>http://www.pts.se/upload/Foreskrifter/PTSFS%202014_4-avgifter.pdf ; http://www.pts.se/upload/Ovrigt/Radio/Radiotillstand/sammanfattning-av-arsavg-2015.pdf</t>
  </si>
  <si>
    <t>license : Review date 2014-12-31 (?)</t>
  </si>
  <si>
    <t xml:space="preserve">Joint band 48.5 - 52.6 </t>
  </si>
  <si>
    <t>as Rec 14-01</t>
  </si>
  <si>
    <t xml:space="preserve"> 28; 14; 7</t>
  </si>
  <si>
    <t>50 - 85</t>
  </si>
  <si>
    <t>30-25</t>
  </si>
  <si>
    <t xml:space="preserve">FDD: 30 - 240 MHz / TDD: 50 - 250 MHz </t>
  </si>
  <si>
    <t>250-500</t>
  </si>
  <si>
    <t>up 2 GBps</t>
  </si>
  <si>
    <t>P.452 (LOS)</t>
  </si>
  <si>
    <t>LR2 57-58 /LR4 58-63 ; CH BW 50-2500 in 58-63 GHz ; EIRP 85 dBm in 58-63 GHz ; interf. Calc. Up to 58 GHz</t>
  </si>
  <si>
    <t>Fee per transmitter not for MIMO</t>
  </si>
  <si>
    <t>http://www.admin.ch/opc/fr/classified-compilation/20072116/index.html#a8</t>
  </si>
  <si>
    <t>exempt (58 to 63 GHz)</t>
  </si>
  <si>
    <t>FDD or TDD, LR1 59-62 GHz;  civil and non-civil</t>
  </si>
  <si>
    <t>light license/self-coord./ block</t>
  </si>
  <si>
    <t>50, 200</t>
  </si>
  <si>
    <t>125, 250, 500, 1000</t>
  </si>
  <si>
    <t>Examples are given</t>
  </si>
  <si>
    <t>UK</t>
  </si>
  <si>
    <t>LR1 in the past. Closed for new links</t>
  </si>
  <si>
    <t>10, 20</t>
  </si>
  <si>
    <t>250 to 100 (to 62.5 in future)</t>
  </si>
  <si>
    <t>LR1 - 71.125-73.125GHz paired with 81.125-83.125 ; LR2 - 73.375-75.875GHz and 83.375-85.875GHz (no CH BW specified)</t>
  </si>
  <si>
    <t>Just free space  LOS</t>
  </si>
  <si>
    <t>http://www.legislation.gov.uk/uksi/2011/1128/contents/made</t>
  </si>
  <si>
    <t>Annual fee</t>
  </si>
  <si>
    <t>self-coordination with OFCOM-CH monthly control; usage fast growing</t>
  </si>
  <si>
    <t>partiallX</t>
  </si>
  <si>
    <t xml:space="preserve">OPEN </t>
  </si>
  <si>
    <t>Total "Y"</t>
  </si>
  <si>
    <t>Total "N"</t>
  </si>
  <si>
    <t>57000-64000</t>
  </si>
  <si>
    <t>71000-76000</t>
  </si>
  <si>
    <t>81000-86000</t>
  </si>
  <si>
    <t>Ireland</t>
  </si>
  <si>
    <t>250  to 4750</t>
  </si>
  <si>
    <t>2,047 Gbps</t>
  </si>
  <si>
    <t>ITU-R 525/526 Deyg, no clutter data is used</t>
  </si>
  <si>
    <t>should be 2250 ? What is DeyG ?</t>
  </si>
  <si>
    <t>What is Deyg?</t>
  </si>
  <si>
    <t>(geometric related fees 18 and 23 GHz)</t>
  </si>
  <si>
    <t>http://www.comreg.ie/radio_spectrum/search.541.874.10014.0.rslicensing.html</t>
  </si>
  <si>
    <t>48,5-50,2</t>
  </si>
  <si>
    <t>total "Yes"</t>
  </si>
  <si>
    <t>71000-76000 and 81000-86000</t>
  </si>
  <si>
    <t>Nederlands</t>
  </si>
  <si>
    <t>&lt;1</t>
  </si>
  <si>
    <t>Possible</t>
  </si>
  <si>
    <t>http://www.agentschaptelecom.nl/onderwerpen/zakelijk-gebruik/straalverbindingen/tarieven-straalverbindingen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</si>
</sst>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5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b/>
      <sz val="11"/>
      <name val="Calibri"/>
      <family val="2"/>
    </font>
    <font>
      <sz val="10"/>
      <color indexed="9"/>
      <name val="Arial"/>
      <family val="2"/>
    </font>
    <font>
      <b/>
      <sz val="8"/>
      <color indexed="81"/>
      <name val="Tahoma"/>
      <family val="2"/>
    </font>
    <font>
      <sz val="10"/>
      <name val="Arial Cyr"/>
      <charset val="204"/>
    </font>
    <font>
      <sz val="8"/>
      <name val="Calibri"/>
      <family val="2"/>
    </font>
    <font>
      <sz val="14"/>
      <color indexed="8"/>
      <name val="Calibri"/>
      <family val="2"/>
    </font>
    <font>
      <sz val="12"/>
      <color indexed="9"/>
      <name val="Calibri"/>
      <family val="2"/>
    </font>
    <font>
      <sz val="11"/>
      <color indexed="8"/>
      <name val="Times New Roman"/>
      <family val="1"/>
    </font>
    <font>
      <sz val="16"/>
      <color indexed="8"/>
      <name val="Calibri"/>
      <family val="2"/>
    </font>
    <font>
      <sz val="12"/>
      <name val="Calibri"/>
      <family val="2"/>
    </font>
    <font>
      <u/>
      <sz val="9.9"/>
      <color theme="10"/>
      <name val="Calibri"/>
      <family val="2"/>
    </font>
    <font>
      <sz val="10"/>
      <name val="Calibri"/>
      <family val="2"/>
    </font>
    <font>
      <i/>
      <sz val="11"/>
      <color indexed="8"/>
      <name val="Times New Roman"/>
      <family val="1"/>
    </font>
    <font>
      <sz val="11"/>
      <color rgb="FF0070C0"/>
      <name val="Times New Roman"/>
      <family val="1"/>
    </font>
    <font>
      <sz val="1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8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8" fillId="3" borderId="0" applyNumberFormat="0" applyBorder="0" applyAlignment="0" applyProtection="0"/>
    <xf numFmtId="0" fontId="22" fillId="7" borderId="1" applyNumberFormat="0" applyAlignment="0" applyProtection="0"/>
    <xf numFmtId="0" fontId="12" fillId="20" borderId="1" applyNumberFormat="0" applyAlignment="0" applyProtection="0"/>
    <xf numFmtId="0" fontId="14" fillId="21" borderId="2" applyNumberFormat="0" applyAlignment="0" applyProtection="0"/>
    <xf numFmtId="0" fontId="23" fillId="0" borderId="0" applyNumberFormat="0" applyFill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21" borderId="2" applyNumberFormat="0" applyAlignment="0" applyProtection="0"/>
    <xf numFmtId="0" fontId="1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10" fillId="7" borderId="1" applyNumberFormat="0" applyAlignment="0" applyProtection="0"/>
    <xf numFmtId="0" fontId="2" fillId="22" borderId="7" applyNumberFormat="0" applyFont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30" fillId="4" borderId="0" applyNumberFormat="0" applyBorder="0" applyAlignment="0" applyProtection="0"/>
    <xf numFmtId="0" fontId="31" fillId="20" borderId="8" applyNumberFormat="0" applyAlignment="0" applyProtection="0"/>
    <xf numFmtId="0" fontId="13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9" fillId="23" borderId="0" applyNumberFormat="0" applyBorder="0" applyAlignment="0" applyProtection="0"/>
    <xf numFmtId="0" fontId="18" fillId="0" borderId="0"/>
    <xf numFmtId="0" fontId="43" fillId="0" borderId="0"/>
    <xf numFmtId="0" fontId="2" fillId="0" borderId="0"/>
    <xf numFmtId="0" fontId="2" fillId="0" borderId="0"/>
    <xf numFmtId="0" fontId="2" fillId="22" borderId="7" applyNumberFormat="0" applyFont="0" applyAlignment="0" applyProtection="0"/>
    <xf numFmtId="0" fontId="20" fillId="0" borderId="9" applyNumberFormat="0" applyFill="0" applyAlignment="0" applyProtection="0"/>
    <xf numFmtId="0" fontId="11" fillId="20" borderId="8" applyNumberFormat="0" applyAlignment="0" applyProtection="0"/>
    <xf numFmtId="0" fontId="33" fillId="3" borderId="0" applyNumberFormat="0" applyBorder="0" applyAlignment="0" applyProtection="0"/>
    <xf numFmtId="0" fontId="34" fillId="23" borderId="0" applyNumberFormat="0" applyBorder="0" applyAlignment="0" applyProtection="0"/>
    <xf numFmtId="0" fontId="35" fillId="20" borderId="1" applyNumberFormat="0" applyAlignment="0" applyProtection="0"/>
    <xf numFmtId="0" fontId="3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/>
    <xf numFmtId="0" fontId="0" fillId="0" borderId="10" xfId="0" applyBorder="1"/>
    <xf numFmtId="0" fontId="38" fillId="25" borderId="10" xfId="19" applyFont="1" applyFill="1" applyBorder="1" applyAlignment="1">
      <alignment horizontal="center"/>
    </xf>
    <xf numFmtId="0" fontId="0" fillId="26" borderId="10" xfId="0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36" fillId="0" borderId="10" xfId="74" applyFont="1" applyBorder="1" applyAlignment="1">
      <alignment horizontal="center"/>
    </xf>
    <xf numFmtId="0" fontId="36" fillId="26" borderId="10" xfId="74" applyFont="1" applyFill="1" applyBorder="1" applyAlignment="1">
      <alignment horizontal="center"/>
    </xf>
    <xf numFmtId="0" fontId="36" fillId="24" borderId="10" xfId="74" applyFont="1" applyFill="1" applyBorder="1" applyAlignment="1">
      <alignment horizontal="center"/>
    </xf>
    <xf numFmtId="0" fontId="0" fillId="24" borderId="10" xfId="0" applyFont="1" applyFill="1" applyBorder="1" applyAlignment="1">
      <alignment horizontal="center" textRotation="90"/>
    </xf>
    <xf numFmtId="0" fontId="0" fillId="24" borderId="10" xfId="0" applyFont="1" applyFill="1" applyBorder="1" applyAlignment="1">
      <alignment horizontal="center"/>
    </xf>
    <xf numFmtId="0" fontId="0" fillId="26" borderId="10" xfId="0" applyFont="1" applyFill="1" applyBorder="1" applyAlignment="1">
      <alignment horizontal="center" vertical="center"/>
    </xf>
    <xf numFmtId="0" fontId="38" fillId="25" borderId="10" xfId="0" applyFont="1" applyFill="1" applyBorder="1" applyAlignment="1">
      <alignment horizontal="center" vertical="center"/>
    </xf>
    <xf numFmtId="0" fontId="0" fillId="24" borderId="10" xfId="0" applyFont="1" applyFill="1" applyBorder="1" applyAlignment="1">
      <alignment horizontal="center" vertical="center"/>
    </xf>
    <xf numFmtId="0" fontId="0" fillId="27" borderId="10" xfId="0" applyFont="1" applyFill="1" applyBorder="1" applyAlignment="1">
      <alignment horizontal="center"/>
    </xf>
    <xf numFmtId="0" fontId="36" fillId="26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/>
    </xf>
    <xf numFmtId="0" fontId="0" fillId="26" borderId="10" xfId="0" applyFont="1" applyFill="1" applyBorder="1" applyAlignment="1">
      <alignment horizontal="center" vertical="top" wrapText="1"/>
    </xf>
    <xf numFmtId="0" fontId="0" fillId="26" borderId="10" xfId="0" applyFont="1" applyFill="1" applyBorder="1" applyAlignment="1">
      <alignment horizontal="center" vertical="center" wrapText="1"/>
    </xf>
    <xf numFmtId="0" fontId="0" fillId="26" borderId="10" xfId="74" applyFont="1" applyFill="1" applyBorder="1" applyAlignment="1">
      <alignment horizontal="center" vertical="top" wrapText="1"/>
    </xf>
    <xf numFmtId="0" fontId="36" fillId="26" borderId="10" xfId="0" applyFon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top" wrapText="1"/>
    </xf>
    <xf numFmtId="0" fontId="1" fillId="28" borderId="10" xfId="0" applyFont="1" applyFill="1" applyBorder="1" applyAlignment="1">
      <alignment horizontal="center" vertical="center" wrapText="1"/>
    </xf>
    <xf numFmtId="0" fontId="0" fillId="28" borderId="10" xfId="0" applyFont="1" applyFill="1" applyBorder="1" applyAlignment="1">
      <alignment horizontal="center" textRotation="90"/>
    </xf>
    <xf numFmtId="0" fontId="0" fillId="28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6" borderId="10" xfId="0" applyFill="1" applyBorder="1" applyAlignment="1">
      <alignment horizontal="center" vertical="center" wrapText="1"/>
    </xf>
    <xf numFmtId="0" fontId="0" fillId="24" borderId="10" xfId="0" applyFill="1" applyBorder="1" applyAlignment="1">
      <alignment horizontal="center"/>
    </xf>
    <xf numFmtId="0" fontId="19" fillId="26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1" fillId="28" borderId="10" xfId="0" applyFont="1" applyFill="1" applyBorder="1" applyAlignment="1">
      <alignment horizontal="center" textRotation="90"/>
    </xf>
    <xf numFmtId="0" fontId="37" fillId="28" borderId="10" xfId="0" applyFont="1" applyFill="1" applyBorder="1" applyAlignment="1">
      <alignment horizontal="center" textRotation="90"/>
    </xf>
    <xf numFmtId="0" fontId="0" fillId="0" borderId="0" xfId="0" applyBorder="1"/>
    <xf numFmtId="0" fontId="0" fillId="0" borderId="10" xfId="0" applyFill="1" applyBorder="1" applyAlignment="1">
      <alignment horizontal="center" vertical="center"/>
    </xf>
    <xf numFmtId="0" fontId="43" fillId="0" borderId="0" xfId="75" applyBorder="1"/>
    <xf numFmtId="0" fontId="43" fillId="0" borderId="11" xfId="75" applyBorder="1"/>
    <xf numFmtId="0" fontId="0" fillId="24" borderId="10" xfId="0" applyFill="1" applyBorder="1" applyAlignment="1">
      <alignment horizontal="center" vertical="center"/>
    </xf>
    <xf numFmtId="0" fontId="36" fillId="0" borderId="10" xfId="0" applyFont="1" applyFill="1" applyBorder="1" applyAlignment="1">
      <alignment horizontal="center" vertical="center"/>
    </xf>
    <xf numFmtId="0" fontId="0" fillId="0" borderId="0" xfId="0" applyFill="1"/>
    <xf numFmtId="0" fontId="38" fillId="25" borderId="10" xfId="74" applyFont="1" applyFill="1" applyBorder="1" applyAlignment="1">
      <alignment horizontal="center"/>
    </xf>
    <xf numFmtId="0" fontId="0" fillId="26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0" fillId="26" borderId="10" xfId="0" applyFont="1" applyFill="1" applyBorder="1" applyAlignment="1">
      <alignment horizontal="center"/>
    </xf>
    <xf numFmtId="0" fontId="0" fillId="29" borderId="10" xfId="0" applyFill="1" applyBorder="1" applyAlignment="1">
      <alignment horizontal="center"/>
    </xf>
    <xf numFmtId="0" fontId="0" fillId="30" borderId="10" xfId="0" applyFill="1" applyBorder="1" applyAlignment="1">
      <alignment horizontal="center"/>
    </xf>
    <xf numFmtId="0" fontId="0" fillId="30" borderId="10" xfId="0" applyFont="1" applyFill="1" applyBorder="1" applyAlignment="1">
      <alignment horizontal="center"/>
    </xf>
    <xf numFmtId="0" fontId="0" fillId="27" borderId="0" xfId="0" applyFont="1" applyFill="1" applyBorder="1" applyAlignment="1">
      <alignment horizontal="center"/>
    </xf>
    <xf numFmtId="0" fontId="0" fillId="27" borderId="11" xfId="0" applyFont="1" applyFill="1" applyBorder="1" applyAlignment="1">
      <alignment horizontal="center"/>
    </xf>
    <xf numFmtId="0" fontId="36" fillId="30" borderId="10" xfId="74" applyFont="1" applyFill="1" applyBorder="1" applyAlignment="1">
      <alignment horizontal="center"/>
    </xf>
    <xf numFmtId="0" fontId="45" fillId="26" borderId="10" xfId="0" applyFont="1" applyFill="1" applyBorder="1" applyAlignment="1">
      <alignment horizontal="center" textRotation="90"/>
    </xf>
    <xf numFmtId="0" fontId="46" fillId="25" borderId="10" xfId="0" applyFont="1" applyFill="1" applyBorder="1" applyAlignment="1">
      <alignment horizontal="center" textRotation="90"/>
    </xf>
    <xf numFmtId="0" fontId="0" fillId="29" borderId="10" xfId="0" applyFont="1" applyFill="1" applyBorder="1" applyAlignment="1">
      <alignment horizontal="center"/>
    </xf>
    <xf numFmtId="0" fontId="45" fillId="29" borderId="10" xfId="0" applyFont="1" applyFill="1" applyBorder="1" applyAlignment="1">
      <alignment horizontal="center" textRotation="90"/>
    </xf>
    <xf numFmtId="0" fontId="0" fillId="29" borderId="10" xfId="0" applyFont="1" applyFill="1" applyBorder="1" applyAlignment="1">
      <alignment horizontal="center" vertical="center"/>
    </xf>
    <xf numFmtId="0" fontId="19" fillId="29" borderId="10" xfId="0" applyFont="1" applyFill="1" applyBorder="1" applyAlignment="1">
      <alignment horizontal="center" vertical="center"/>
    </xf>
    <xf numFmtId="0" fontId="36" fillId="29" borderId="10" xfId="0" applyFont="1" applyFill="1" applyBorder="1" applyAlignment="1">
      <alignment horizontal="center" vertical="center"/>
    </xf>
    <xf numFmtId="0" fontId="36" fillId="29" borderId="10" xfId="74" applyFont="1" applyFill="1" applyBorder="1" applyAlignment="1">
      <alignment horizontal="center"/>
    </xf>
    <xf numFmtId="0" fontId="0" fillId="24" borderId="10" xfId="0" applyFill="1" applyBorder="1" applyAlignment="1">
      <alignment horizontal="center" textRotation="90"/>
    </xf>
    <xf numFmtId="0" fontId="45" fillId="24" borderId="10" xfId="0" applyFont="1" applyFill="1" applyBorder="1" applyAlignment="1">
      <alignment horizontal="center" textRotation="90"/>
    </xf>
    <xf numFmtId="0" fontId="17" fillId="25" borderId="10" xfId="0" applyFont="1" applyFill="1" applyBorder="1" applyAlignment="1">
      <alignment horizontal="center"/>
    </xf>
    <xf numFmtId="0" fontId="47" fillId="0" borderId="0" xfId="0" applyFont="1"/>
    <xf numFmtId="0" fontId="0" fillId="31" borderId="10" xfId="0" applyFont="1" applyFill="1" applyBorder="1" applyAlignment="1">
      <alignment horizontal="center"/>
    </xf>
    <xf numFmtId="0" fontId="36" fillId="31" borderId="10" xfId="74" applyFont="1" applyFill="1" applyBorder="1" applyAlignment="1">
      <alignment horizontal="center"/>
    </xf>
    <xf numFmtId="0" fontId="0" fillId="32" borderId="10" xfId="0" applyFont="1" applyFill="1" applyBorder="1" applyAlignment="1">
      <alignment horizontal="center"/>
    </xf>
    <xf numFmtId="0" fontId="0" fillId="33" borderId="10" xfId="0" applyFont="1" applyFill="1" applyBorder="1" applyAlignment="1">
      <alignment horizontal="center"/>
    </xf>
    <xf numFmtId="0" fontId="0" fillId="33" borderId="10" xfId="0" applyFill="1" applyBorder="1" applyAlignment="1">
      <alignment horizontal="center" textRotation="90"/>
    </xf>
    <xf numFmtId="0" fontId="0" fillId="33" borderId="10" xfId="0" applyFill="1" applyBorder="1"/>
    <xf numFmtId="0" fontId="36" fillId="33" borderId="10" xfId="74" applyFont="1" applyFill="1" applyBorder="1" applyAlignment="1">
      <alignment horizontal="center"/>
    </xf>
    <xf numFmtId="0" fontId="0" fillId="34" borderId="10" xfId="0" applyFont="1" applyFill="1" applyBorder="1" applyAlignment="1">
      <alignment horizontal="center"/>
    </xf>
    <xf numFmtId="0" fontId="36" fillId="34" borderId="10" xfId="74" applyFont="1" applyFill="1" applyBorder="1" applyAlignment="1">
      <alignment horizontal="center"/>
    </xf>
    <xf numFmtId="0" fontId="48" fillId="34" borderId="10" xfId="0" applyFont="1" applyFill="1" applyBorder="1" applyAlignment="1">
      <alignment horizontal="center" textRotation="90"/>
    </xf>
    <xf numFmtId="0" fontId="49" fillId="35" borderId="10" xfId="0" applyFont="1" applyFill="1" applyBorder="1" applyAlignment="1">
      <alignment horizontal="center" textRotation="90"/>
    </xf>
    <xf numFmtId="0" fontId="36" fillId="36" borderId="10" xfId="74" applyFont="1" applyFill="1" applyBorder="1" applyAlignment="1">
      <alignment horizontal="center"/>
    </xf>
    <xf numFmtId="0" fontId="36" fillId="35" borderId="12" xfId="0" applyFont="1" applyFill="1" applyBorder="1" applyAlignment="1">
      <alignment horizontal="center"/>
    </xf>
    <xf numFmtId="0" fontId="49" fillId="37" borderId="10" xfId="0" applyFont="1" applyFill="1" applyBorder="1" applyAlignment="1">
      <alignment horizontal="center" textRotation="90"/>
    </xf>
    <xf numFmtId="0" fontId="36" fillId="37" borderId="10" xfId="0" applyFont="1" applyFill="1" applyBorder="1" applyAlignment="1">
      <alignment horizontal="center"/>
    </xf>
    <xf numFmtId="0" fontId="40" fillId="28" borderId="10" xfId="0" applyFont="1" applyFill="1" applyBorder="1" applyAlignment="1">
      <alignment horizontal="center" textRotation="90"/>
    </xf>
    <xf numFmtId="0" fontId="36" fillId="37" borderId="10" xfId="0" applyFont="1" applyFill="1" applyBorder="1" applyAlignment="1">
      <alignment horizontal="center" vertical="center"/>
    </xf>
    <xf numFmtId="0" fontId="36" fillId="37" borderId="10" xfId="74" applyFont="1" applyFill="1" applyBorder="1" applyAlignment="1">
      <alignment horizontal="center"/>
    </xf>
    <xf numFmtId="0" fontId="36" fillId="37" borderId="10" xfId="19" applyFont="1" applyFill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36" fillId="36" borderId="10" xfId="0" applyFont="1" applyFill="1" applyBorder="1" applyAlignment="1">
      <alignment horizontal="center"/>
    </xf>
    <xf numFmtId="0" fontId="49" fillId="36" borderId="10" xfId="0" applyFont="1" applyFill="1" applyBorder="1" applyAlignment="1">
      <alignment horizontal="center" textRotation="90"/>
    </xf>
    <xf numFmtId="0" fontId="36" fillId="36" borderId="10" xfId="0" applyFont="1" applyFill="1" applyBorder="1" applyAlignment="1">
      <alignment horizontal="center" textRotation="90"/>
    </xf>
    <xf numFmtId="0" fontId="40" fillId="28" borderId="14" xfId="0" applyFont="1" applyFill="1" applyBorder="1" applyAlignment="1">
      <alignment horizontal="center"/>
    </xf>
    <xf numFmtId="0" fontId="36" fillId="35" borderId="10" xfId="0" applyFont="1" applyFill="1" applyBorder="1" applyAlignment="1">
      <alignment horizontal="center"/>
    </xf>
    <xf numFmtId="0" fontId="36" fillId="35" borderId="10" xfId="0" applyFont="1" applyFill="1" applyBorder="1" applyAlignment="1">
      <alignment horizontal="center" vertical="center"/>
    </xf>
    <xf numFmtId="0" fontId="36" fillId="36" borderId="10" xfId="0" applyFont="1" applyFill="1" applyBorder="1" applyAlignment="1">
      <alignment horizontal="center" vertical="center"/>
    </xf>
    <xf numFmtId="0" fontId="36" fillId="35" borderId="10" xfId="0" applyFont="1" applyFill="1" applyBorder="1" applyAlignment="1">
      <alignment horizontal="center" wrapText="1"/>
    </xf>
    <xf numFmtId="0" fontId="36" fillId="35" borderId="10" xfId="74" applyFont="1" applyFill="1" applyBorder="1" applyAlignment="1">
      <alignment horizontal="center"/>
    </xf>
    <xf numFmtId="0" fontId="36" fillId="35" borderId="10" xfId="19" applyFont="1" applyFill="1" applyBorder="1" applyAlignment="1">
      <alignment horizontal="center"/>
    </xf>
    <xf numFmtId="0" fontId="36" fillId="36" borderId="10" xfId="0" applyFont="1" applyFill="1" applyBorder="1" applyAlignment="1">
      <alignment horizontal="left"/>
    </xf>
    <xf numFmtId="0" fontId="36" fillId="36" borderId="10" xfId="0" applyFont="1" applyFill="1" applyBorder="1" applyAlignment="1">
      <alignment horizontal="left" vertical="center"/>
    </xf>
    <xf numFmtId="0" fontId="36" fillId="36" borderId="10" xfId="74" applyFont="1" applyFill="1" applyBorder="1" applyAlignment="1">
      <alignment horizontal="left"/>
    </xf>
    <xf numFmtId="0" fontId="40" fillId="28" borderId="12" xfId="0" applyFont="1" applyFill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0" fillId="31" borderId="10" xfId="0" applyFont="1" applyFill="1" applyBorder="1" applyAlignment="1">
      <alignment horizontal="center" vertical="center" wrapText="1"/>
    </xf>
    <xf numFmtId="0" fontId="0" fillId="31" borderId="10" xfId="0" applyFill="1" applyBorder="1" applyAlignment="1">
      <alignment horizontal="center" vertical="center" textRotation="90" wrapText="1"/>
    </xf>
    <xf numFmtId="0" fontId="0" fillId="31" borderId="10" xfId="0" applyFill="1" applyBorder="1" applyAlignment="1">
      <alignment horizontal="center"/>
    </xf>
    <xf numFmtId="0" fontId="17" fillId="25" borderId="10" xfId="0" applyFont="1" applyFill="1" applyBorder="1" applyAlignment="1">
      <alignment horizontal="center" vertical="center"/>
    </xf>
    <xf numFmtId="0" fontId="0" fillId="29" borderId="10" xfId="0" applyFill="1" applyBorder="1" applyAlignment="1">
      <alignment horizontal="center" vertical="center"/>
    </xf>
    <xf numFmtId="0" fontId="40" fillId="28" borderId="15" xfId="0" applyFont="1" applyFill="1" applyBorder="1" applyAlignment="1">
      <alignment horizontal="center"/>
    </xf>
    <xf numFmtId="0" fontId="51" fillId="36" borderId="10" xfId="0" applyFont="1" applyFill="1" applyBorder="1" applyAlignment="1">
      <alignment horizontal="center"/>
    </xf>
    <xf numFmtId="0" fontId="52" fillId="0" borderId="0" xfId="0" applyFont="1"/>
    <xf numFmtId="0" fontId="50" fillId="36" borderId="10" xfId="87" applyFill="1" applyBorder="1" applyAlignment="1" applyProtection="1">
      <alignment horizontal="left"/>
    </xf>
    <xf numFmtId="0" fontId="0" fillId="0" borderId="10" xfId="0" applyBorder="1" applyAlignment="1">
      <alignment horizontal="center" wrapText="1"/>
    </xf>
    <xf numFmtId="0" fontId="0" fillId="24" borderId="10" xfId="0" applyFill="1" applyBorder="1" applyAlignment="1">
      <alignment horizontal="center" wrapText="1"/>
    </xf>
    <xf numFmtId="0" fontId="36" fillId="36" borderId="10" xfId="0" applyFont="1" applyFill="1" applyBorder="1" applyAlignment="1"/>
    <xf numFmtId="0" fontId="50" fillId="36" borderId="10" xfId="87" applyFill="1" applyBorder="1" applyAlignment="1" applyProtection="1"/>
    <xf numFmtId="0" fontId="36" fillId="36" borderId="10" xfId="74" applyFont="1" applyFill="1" applyBorder="1" applyAlignment="1"/>
    <xf numFmtId="0" fontId="47" fillId="0" borderId="0" xfId="0" applyFont="1" applyAlignment="1">
      <alignment horizontal="center"/>
    </xf>
    <xf numFmtId="0" fontId="50" fillId="36" borderId="10" xfId="87" applyFill="1" applyBorder="1" applyAlignment="1" applyProtection="1">
      <alignment horizontal="center"/>
    </xf>
    <xf numFmtId="0" fontId="43" fillId="0" borderId="0" xfId="75" applyBorder="1" applyAlignment="1">
      <alignment horizontal="center"/>
    </xf>
    <xf numFmtId="0" fontId="43" fillId="0" borderId="11" xfId="75" applyBorder="1" applyAlignment="1">
      <alignment horizontal="center"/>
    </xf>
    <xf numFmtId="0" fontId="0" fillId="27" borderId="10" xfId="0" applyFill="1" applyBorder="1" applyAlignment="1">
      <alignment horizontal="center"/>
    </xf>
    <xf numFmtId="0" fontId="0" fillId="27" borderId="10" xfId="0" applyFill="1" applyBorder="1" applyAlignment="1"/>
    <xf numFmtId="0" fontId="0" fillId="0" borderId="10" xfId="0" applyFont="1" applyBorder="1" applyAlignment="1">
      <alignment horizontal="left"/>
    </xf>
    <xf numFmtId="0" fontId="53" fillId="0" borderId="0" xfId="0" applyFont="1"/>
    <xf numFmtId="0" fontId="54" fillId="0" borderId="0" xfId="0" applyFont="1"/>
    <xf numFmtId="0" fontId="0" fillId="33" borderId="10" xfId="0" applyFill="1" applyBorder="1" applyAlignment="1">
      <alignment horizontal="center" wrapText="1"/>
    </xf>
    <xf numFmtId="0" fontId="17" fillId="25" borderId="10" xfId="74" applyFont="1" applyFill="1" applyBorder="1" applyAlignment="1">
      <alignment horizontal="center"/>
    </xf>
    <xf numFmtId="0" fontId="36" fillId="0" borderId="10" xfId="74" applyFont="1" applyBorder="1" applyAlignment="1">
      <alignment horizontal="left"/>
    </xf>
    <xf numFmtId="0" fontId="50" fillId="36" borderId="10" xfId="87" applyFill="1" applyBorder="1" applyAlignment="1" applyProtection="1">
      <alignment horizontal="left" vertical="center"/>
    </xf>
    <xf numFmtId="0" fontId="17" fillId="25" borderId="10" xfId="19" applyFont="1" applyFill="1" applyBorder="1" applyAlignment="1">
      <alignment horizontal="center"/>
    </xf>
    <xf numFmtId="0" fontId="0" fillId="29" borderId="10" xfId="0" applyFill="1" applyBorder="1" applyAlignment="1">
      <alignment horizontal="left"/>
    </xf>
    <xf numFmtId="0" fontId="0" fillId="26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ont="1" applyFill="1" applyBorder="1" applyAlignment="1">
      <alignment horizontal="center" vertical="top" wrapText="1"/>
    </xf>
    <xf numFmtId="0" fontId="38" fillId="0" borderId="10" xfId="19" applyFont="1" applyFill="1" applyBorder="1" applyAlignment="1">
      <alignment horizontal="center"/>
    </xf>
    <xf numFmtId="0" fontId="36" fillId="0" borderId="10" xfId="19" applyFont="1" applyFill="1" applyBorder="1" applyAlignment="1">
      <alignment horizontal="center"/>
    </xf>
    <xf numFmtId="0" fontId="36" fillId="0" borderId="10" xfId="0" applyFont="1" applyFill="1" applyBorder="1" applyAlignment="1">
      <alignment horizontal="center"/>
    </xf>
    <xf numFmtId="0" fontId="36" fillId="0" borderId="10" xfId="0" applyFont="1" applyFill="1" applyBorder="1" applyAlignment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0" xfId="0" applyFill="1" applyBorder="1" applyAlignment="1"/>
    <xf numFmtId="0" fontId="38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36" fillId="0" borderId="0" xfId="0" applyFont="1" applyFill="1" applyBorder="1" applyAlignment="1">
      <alignment horizontal="right"/>
    </xf>
    <xf numFmtId="0" fontId="40" fillId="0" borderId="0" xfId="74" applyFont="1" applyFill="1" applyBorder="1" applyAlignment="1">
      <alignment horizontal="right" vertical="center" wrapText="1"/>
    </xf>
    <xf numFmtId="0" fontId="39" fillId="0" borderId="0" xfId="74" applyFont="1" applyFill="1" applyBorder="1" applyAlignment="1">
      <alignment horizontal="center" textRotation="90"/>
    </xf>
    <xf numFmtId="0" fontId="18" fillId="0" borderId="0" xfId="74" applyFill="1" applyBorder="1" applyAlignment="1">
      <alignment horizontal="center" textRotation="90"/>
    </xf>
    <xf numFmtId="0" fontId="41" fillId="0" borderId="0" xfId="74" applyFont="1" applyFill="1" applyBorder="1" applyAlignment="1">
      <alignment horizontal="center" textRotation="90"/>
    </xf>
    <xf numFmtId="0" fontId="18" fillId="0" borderId="0" xfId="74" applyFill="1" applyBorder="1" applyAlignment="1">
      <alignment horizontal="center" textRotation="90" wrapText="1"/>
    </xf>
    <xf numFmtId="0" fontId="0" fillId="0" borderId="0" xfId="0" applyFill="1" applyBorder="1"/>
    <xf numFmtId="0" fontId="38" fillId="0" borderId="0" xfId="0" applyFont="1" applyFill="1" applyBorder="1"/>
    <xf numFmtId="0" fontId="0" fillId="0" borderId="13" xfId="0" applyFill="1" applyBorder="1"/>
    <xf numFmtId="0" fontId="18" fillId="0" borderId="0" xfId="74" applyBorder="1"/>
    <xf numFmtId="0" fontId="18" fillId="0" borderId="16" xfId="74" applyBorder="1"/>
    <xf numFmtId="0" fontId="1" fillId="0" borderId="0" xfId="74" applyFont="1" applyBorder="1" applyAlignment="1">
      <alignment horizontal="center" vertical="center" wrapText="1"/>
    </xf>
    <xf numFmtId="2" fontId="36" fillId="0" borderId="10" xfId="0" applyNumberFormat="1" applyFont="1" applyFill="1" applyBorder="1" applyAlignment="1">
      <alignment horizontal="left"/>
    </xf>
    <xf numFmtId="0" fontId="36" fillId="0" borderId="10" xfId="0" applyFont="1" applyFill="1" applyBorder="1" applyAlignment="1">
      <alignment horizontal="left"/>
    </xf>
    <xf numFmtId="0" fontId="18" fillId="0" borderId="10" xfId="74" applyFont="1" applyFill="1" applyBorder="1"/>
    <xf numFmtId="0" fontId="0" fillId="28" borderId="10" xfId="0" applyFill="1" applyBorder="1" applyAlignment="1">
      <alignment horizontal="center"/>
    </xf>
    <xf numFmtId="0" fontId="0" fillId="24" borderId="10" xfId="0" applyFont="1" applyFill="1" applyBorder="1" applyAlignment="1">
      <alignment horizontal="center" textRotation="90" wrapText="1"/>
    </xf>
    <xf numFmtId="0" fontId="36" fillId="0" borderId="10" xfId="0" applyFont="1" applyFill="1" applyBorder="1" applyAlignment="1">
      <alignment horizontal="left" vertical="center"/>
    </xf>
    <xf numFmtId="2" fontId="36" fillId="0" borderId="10" xfId="0" applyNumberFormat="1" applyFont="1" applyFill="1" applyBorder="1" applyAlignment="1">
      <alignment horizontal="left" vertical="center"/>
    </xf>
    <xf numFmtId="0" fontId="0" fillId="33" borderId="14" xfId="0" applyFill="1" applyBorder="1" applyAlignment="1">
      <alignment horizontal="center"/>
    </xf>
    <xf numFmtId="0" fontId="0" fillId="33" borderId="15" xfId="0" applyFont="1" applyFill="1" applyBorder="1" applyAlignment="1">
      <alignment horizontal="center"/>
    </xf>
    <xf numFmtId="0" fontId="0" fillId="33" borderId="12" xfId="0" applyFont="1" applyFill="1" applyBorder="1" applyAlignment="1">
      <alignment horizontal="center"/>
    </xf>
    <xf numFmtId="0" fontId="0" fillId="0" borderId="10" xfId="0" applyFont="1" applyBorder="1" applyAlignment="1">
      <alignment horizontal="center" vertical="center" wrapText="1"/>
    </xf>
    <xf numFmtId="0" fontId="0" fillId="26" borderId="10" xfId="0" applyFont="1" applyFill="1" applyBorder="1" applyAlignment="1">
      <alignment horizontal="center"/>
    </xf>
    <xf numFmtId="0" fontId="38" fillId="25" borderId="14" xfId="0" applyFont="1" applyFill="1" applyBorder="1" applyAlignment="1">
      <alignment horizontal="center"/>
    </xf>
    <xf numFmtId="0" fontId="38" fillId="25" borderId="12" xfId="0" applyFont="1" applyFill="1" applyBorder="1" applyAlignment="1">
      <alignment horizontal="center"/>
    </xf>
    <xf numFmtId="0" fontId="0" fillId="24" borderId="14" xfId="0" applyFont="1" applyFill="1" applyBorder="1" applyAlignment="1">
      <alignment horizontal="center"/>
    </xf>
    <xf numFmtId="0" fontId="0" fillId="24" borderId="1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36" fillId="35" borderId="14" xfId="0" applyFont="1" applyFill="1" applyBorder="1" applyAlignment="1">
      <alignment horizontal="center"/>
    </xf>
    <xf numFmtId="0" fontId="36" fillId="35" borderId="15" xfId="0" applyFont="1" applyFill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36" fillId="35" borderId="12" xfId="0" applyFont="1" applyFill="1" applyBorder="1" applyAlignment="1">
      <alignment horizontal="center"/>
    </xf>
    <xf numFmtId="0" fontId="40" fillId="28" borderId="14" xfId="0" applyFont="1" applyFill="1" applyBorder="1" applyAlignment="1">
      <alignment horizontal="center"/>
    </xf>
    <xf numFmtId="0" fontId="40" fillId="28" borderId="12" xfId="0" applyFont="1" applyFill="1" applyBorder="1" applyAlignment="1">
      <alignment horizontal="center"/>
    </xf>
    <xf numFmtId="0" fontId="40" fillId="28" borderId="15" xfId="0" applyFont="1" applyFill="1" applyBorder="1" applyAlignment="1">
      <alignment horizontal="center"/>
    </xf>
  </cellXfs>
  <cellStyles count="8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/>
    <cellStyle name="Calculation" xfId="45"/>
    <cellStyle name="Check Cell" xfId="46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/>
    <cellStyle name="Figyelmeztetés" xfId="54"/>
    <cellStyle name="Good" xfId="55"/>
    <cellStyle name="Heading 1" xfId="56"/>
    <cellStyle name="Heading 2" xfId="57"/>
    <cellStyle name="Heading 3" xfId="58"/>
    <cellStyle name="Heading 4" xfId="59"/>
    <cellStyle name="Hivatkozott cella" xfId="60"/>
    <cellStyle name="Hyperlink" xfId="87" builtinId="8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/>
    <cellStyle name="Magyarázó szöveg" xfId="72"/>
    <cellStyle name="Neutral" xfId="73"/>
    <cellStyle name="Normal" xfId="0" builtinId="0"/>
    <cellStyle name="Normale 2" xfId="74"/>
    <cellStyle name="Normale 3" xfId="75"/>
    <cellStyle name="normálne 2 2" xfId="76"/>
    <cellStyle name="normálne 2 3" xfId="77"/>
    <cellStyle name="Note" xfId="78"/>
    <cellStyle name="Output" xfId="80" builtinId="21" customBuiltin="1"/>
    <cellStyle name="Rossz" xfId="81"/>
    <cellStyle name="Semleges" xfId="82"/>
    <cellStyle name="Számítás" xfId="83"/>
    <cellStyle name="Title" xfId="84"/>
    <cellStyle name="Total" xfId="85"/>
    <cellStyle name="Warning Text" xfId="86"/>
    <cellStyle name="Összesen" xfId="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Hop lengths indicated as "Typical"</a:t>
            </a:r>
          </a:p>
        </c:rich>
      </c:tx>
      <c:layout>
        <c:manualLayout>
          <c:xMode val="edge"/>
          <c:yMode val="edge"/>
          <c:x val="0.29666714952335527"/>
          <c:y val="3.17848790219082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333477105268732E-2"/>
          <c:y val="0.14425445094558342"/>
          <c:w val="0.75500122884314635"/>
          <c:h val="0.76039210583180417"/>
        </c:manualLayout>
      </c:layout>
      <c:scatterChart>
        <c:scatterStyle val="lineMarker"/>
        <c:varyColors val="0"/>
        <c:ser>
          <c:idx val="0"/>
          <c:order val="0"/>
          <c:tx>
            <c:v>0 %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TOT!$AS$6:$AS$15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tx>
            <c:v>10 %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TOT!$AA$6:$AA$15</c:f>
              <c:numCache>
                <c:formatCode>General</c:formatCode>
                <c:ptCount val="10"/>
                <c:pt idx="0">
                  <c:v>22</c:v>
                </c:pt>
              </c:numCache>
            </c:numRef>
          </c:yVal>
          <c:smooth val="0"/>
        </c:ser>
        <c:ser>
          <c:idx val="2"/>
          <c:order val="2"/>
          <c:tx>
            <c:v>30 %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TOT!$AD$6:$AD$15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3"/>
          <c:order val="3"/>
          <c:tx>
            <c:v>50 %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TOT!$AG$6:$AG$15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4"/>
          <c:order val="4"/>
          <c:tx>
            <c:v>70 %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TOT!$AJ$6:$AJ$15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5"/>
          <c:order val="5"/>
          <c:tx>
            <c:v>95 %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TOT!$AM$6:$AM$15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6"/>
          <c:order val="6"/>
          <c:tx>
            <c:v>100 %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TOT!$AP$6:$AP$15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15968"/>
        <c:axId val="101718272"/>
      </c:scatterChart>
      <c:valAx>
        <c:axId val="101715968"/>
        <c:scaling>
          <c:orientation val="minMax"/>
          <c:max val="100"/>
          <c:min val="4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GHz </a:t>
                </a:r>
              </a:p>
            </c:rich>
          </c:tx>
          <c:layout>
            <c:manualLayout>
              <c:xMode val="edge"/>
              <c:yMode val="edge"/>
              <c:x val="0.89333478732875538"/>
              <c:y val="0.9290964637173165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1718272"/>
        <c:crossesAt val="0"/>
        <c:crossBetween val="midCat"/>
      </c:valAx>
      <c:valAx>
        <c:axId val="10171827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Km</a:t>
                </a:r>
              </a:p>
            </c:rich>
          </c:tx>
          <c:layout>
            <c:manualLayout>
              <c:xMode val="edge"/>
              <c:yMode val="edge"/>
              <c:x val="7.8333460829200646E-2"/>
              <c:y val="6.112476734982349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1715968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166803656907108"/>
          <c:y val="0.27383895772720951"/>
          <c:w val="0.1266668728301967"/>
          <c:h val="0.361858622710955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hop lengths indicated as "Maximum"</a:t>
            </a:r>
          </a:p>
        </c:rich>
      </c:tx>
      <c:layout>
        <c:manualLayout>
          <c:xMode val="edge"/>
          <c:yMode val="edge"/>
          <c:x val="0.2840531561461791"/>
          <c:y val="3.15534354537643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00996677740868E-2"/>
          <c:y val="0.20388373677816954"/>
          <c:w val="0.73089700996677764"/>
          <c:h val="0.7014571420106066"/>
        </c:manualLayout>
      </c:layout>
      <c:scatterChart>
        <c:scatterStyle val="lineMarker"/>
        <c:varyColors val="0"/>
        <c:ser>
          <c:idx val="0"/>
          <c:order val="0"/>
          <c:tx>
            <c:v>0 %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TOT!$AT$6:$AT$15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tx>
            <c:v>10 %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TOT!$AB$6:$AB$15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2"/>
          <c:order val="2"/>
          <c:tx>
            <c:v>30 %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TOT!$AE$6:$AE$15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3"/>
          <c:order val="3"/>
          <c:tx>
            <c:v>50 %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TOT!$AH$6:$AH$15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4"/>
          <c:order val="4"/>
          <c:tx>
            <c:v>70 %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TOT!$AK$6:$AK$15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5"/>
          <c:order val="5"/>
          <c:tx>
            <c:v>95 %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TOT!$AN$6:$AN$15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6"/>
          <c:order val="6"/>
          <c:tx>
            <c:v>100 %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TOT!$AQ$6:$AQ$15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72288"/>
        <c:axId val="102700544"/>
      </c:scatterChart>
      <c:valAx>
        <c:axId val="101772288"/>
        <c:scaling>
          <c:orientation val="minMax"/>
          <c:max val="100"/>
          <c:min val="4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GHz </a:t>
                </a:r>
              </a:p>
            </c:rich>
          </c:tx>
          <c:layout>
            <c:manualLayout>
              <c:xMode val="edge"/>
              <c:yMode val="edge"/>
              <c:x val="0.86877076411960164"/>
              <c:y val="0.9320399395573464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2700544"/>
        <c:crossesAt val="0"/>
        <c:crossBetween val="midCat"/>
      </c:valAx>
      <c:valAx>
        <c:axId val="102700544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Km</a:t>
                </a:r>
              </a:p>
            </c:rich>
          </c:tx>
          <c:layout>
            <c:manualLayout>
              <c:xMode val="edge"/>
              <c:yMode val="edge"/>
              <c:x val="7.8073089700996703E-2"/>
              <c:y val="0.12621374181505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1772288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32558139534849"/>
          <c:y val="0.27427216971349017"/>
          <c:w val="0.12624584717607984"/>
          <c:h val="0.359223726704393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Hop lengths indicated as "Minimum"</a:t>
            </a:r>
          </a:p>
        </c:rich>
      </c:tx>
      <c:layout>
        <c:manualLayout>
          <c:xMode val="edge"/>
          <c:yMode val="edge"/>
          <c:x val="0.25729009542011877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034355598027778E-2"/>
          <c:y val="0.11428598001762467"/>
          <c:w val="0.78559242468276347"/>
          <c:h val="0.80238281804040668"/>
        </c:manualLayout>
      </c:layout>
      <c:scatterChart>
        <c:scatterStyle val="lineMarker"/>
        <c:varyColors val="0"/>
        <c:ser>
          <c:idx val="0"/>
          <c:order val="0"/>
          <c:tx>
            <c:v>0%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TOT!$AR$6:$AR$15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tx>
            <c:v>10 %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TOT!$Z$6:$Z$15</c:f>
              <c:numCache>
                <c:formatCode>General</c:formatCode>
                <c:ptCount val="10"/>
                <c:pt idx="0">
                  <c:v>8</c:v>
                </c:pt>
              </c:numCache>
            </c:numRef>
          </c:yVal>
          <c:smooth val="0"/>
        </c:ser>
        <c:ser>
          <c:idx val="2"/>
          <c:order val="2"/>
          <c:tx>
            <c:v>30 %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TOT!$AC$6:$AC$15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3"/>
          <c:order val="3"/>
          <c:tx>
            <c:v>50 %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TOT!$AF$6:$AF$15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4"/>
          <c:order val="4"/>
          <c:tx>
            <c:v>70 %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TOT!$AI$6:$AI$15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5"/>
          <c:order val="5"/>
          <c:tx>
            <c:v>95 %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TOT!$AL$6:$AL$15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6"/>
          <c:order val="6"/>
          <c:tx>
            <c:v>100 %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TOT!$AO$6:$AO$15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39552"/>
        <c:axId val="102462592"/>
      </c:scatterChart>
      <c:valAx>
        <c:axId val="102439552"/>
        <c:scaling>
          <c:orientation val="minMax"/>
          <c:max val="95"/>
          <c:min val="4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GHz </a:t>
                </a:r>
              </a:p>
            </c:rich>
          </c:tx>
          <c:layout>
            <c:manualLayout>
              <c:xMode val="edge"/>
              <c:yMode val="edge"/>
              <c:x val="0.90566113587881902"/>
              <c:y val="0.9166687980580312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2462592"/>
        <c:crossesAt val="0"/>
        <c:crossBetween val="midCat"/>
      </c:valAx>
      <c:valAx>
        <c:axId val="10246259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Km</a:t>
                </a:r>
              </a:p>
            </c:rich>
          </c:tx>
          <c:layout>
            <c:manualLayout>
              <c:xMode val="edge"/>
              <c:yMode val="edge"/>
              <c:x val="6.1749622900828603E-2"/>
              <c:y val="2.380957917033847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2439552"/>
        <c:crosses val="autoZero"/>
        <c:crossBetween val="midCat"/>
        <c:majorUnit val="1"/>
        <c:minorUnit val="0.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33517646398703"/>
          <c:y val="0.28809590796109552"/>
          <c:w val="0.13036031501286041"/>
          <c:h val="0.352381771721009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Number of active links in Europe - mar 2011</a:t>
            </a:r>
          </a:p>
        </c:rich>
      </c:tx>
      <c:layout>
        <c:manualLayout>
          <c:xMode val="edge"/>
          <c:yMode val="edge"/>
          <c:x val="0.24207011686143584"/>
          <c:y val="3.17848790219082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56427378964942"/>
          <c:y val="0.12224953469964693"/>
          <c:w val="0.72454090150250461"/>
          <c:h val="0.78239702207774053"/>
        </c:manualLayout>
      </c:layout>
      <c:scatterChart>
        <c:scatterStyle val="lineMarker"/>
        <c:varyColors val="0"/>
        <c:ser>
          <c:idx val="7"/>
          <c:order val="0"/>
          <c:tx>
            <c:v>P-P links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00CC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TOT!$AU$6:$AU$15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0"/>
          <c:order val="1"/>
          <c:tx>
            <c:v>BS for  PMP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FCC99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TOT!$N$6:$N$15</c:f>
              <c:numCache>
                <c:formatCode>0.00</c:formatCode>
                <c:ptCount val="10"/>
              </c:numCache>
            </c:numRef>
          </c:xVal>
          <c:yVal>
            <c:numRef>
              <c:f>TOT!$M$6:$M$15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95744"/>
        <c:axId val="102498304"/>
      </c:scatterChart>
      <c:valAx>
        <c:axId val="102495744"/>
        <c:scaling>
          <c:orientation val="minMax"/>
          <c:max val="95"/>
          <c:min val="4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GHz </a:t>
                </a:r>
              </a:p>
            </c:rich>
          </c:tx>
          <c:layout>
            <c:manualLayout>
              <c:xMode val="edge"/>
              <c:yMode val="edge"/>
              <c:x val="0.91151919866444076"/>
              <c:y val="0.9290964637173165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2498304"/>
        <c:crossesAt val="1"/>
        <c:crossBetween val="midCat"/>
      </c:valAx>
      <c:valAx>
        <c:axId val="102498304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2495744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978297161936569"/>
          <c:y val="0.38630852965088497"/>
          <c:w val="9.5158597662771294E-2"/>
          <c:h val="0.15892439510954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000000000000044" r="0.750000000000000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67</xdr:row>
      <xdr:rowOff>0</xdr:rowOff>
    </xdr:from>
    <xdr:to>
      <xdr:col>37</xdr:col>
      <xdr:colOff>228600</xdr:colOff>
      <xdr:row>87</xdr:row>
      <xdr:rowOff>85725</xdr:rowOff>
    </xdr:to>
    <xdr:graphicFrame macro="">
      <xdr:nvGraphicFramePr>
        <xdr:cNvPr id="31835" name="Chart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0</xdr:colOff>
      <xdr:row>67</xdr:row>
      <xdr:rowOff>0</xdr:rowOff>
    </xdr:from>
    <xdr:to>
      <xdr:col>48</xdr:col>
      <xdr:colOff>247650</xdr:colOff>
      <xdr:row>87</xdr:row>
      <xdr:rowOff>114300</xdr:rowOff>
    </xdr:to>
    <xdr:graphicFrame macro="">
      <xdr:nvGraphicFramePr>
        <xdr:cNvPr id="31838" name="Chart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295275</xdr:colOff>
      <xdr:row>67</xdr:row>
      <xdr:rowOff>0</xdr:rowOff>
    </xdr:from>
    <xdr:to>
      <xdr:col>25</xdr:col>
      <xdr:colOff>485775</xdr:colOff>
      <xdr:row>88</xdr:row>
      <xdr:rowOff>0</xdr:rowOff>
    </xdr:to>
    <xdr:graphicFrame macro="">
      <xdr:nvGraphicFramePr>
        <xdr:cNvPr id="31840" name="Chart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50</xdr:col>
      <xdr:colOff>0</xdr:colOff>
      <xdr:row>67</xdr:row>
      <xdr:rowOff>0</xdr:rowOff>
    </xdr:from>
    <xdr:to>
      <xdr:col>59</xdr:col>
      <xdr:colOff>219075</xdr:colOff>
      <xdr:row>87</xdr:row>
      <xdr:rowOff>85725</xdr:rowOff>
    </xdr:to>
    <xdr:graphicFrame macro="">
      <xdr:nvGraphicFramePr>
        <xdr:cNvPr id="31847" name="Chart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usticeservices.gov.mt/DownloadDocument.aspx?app=lom&amp;itemid=9065&amp;l=1" TargetMode="External"/><Relationship Id="rId13" Type="http://schemas.openxmlformats.org/officeDocument/2006/relationships/hyperlink" Target="http://www.pts.se/upload/Foreskrifter/PTSFS%202014_4-avgifter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erhvervsstyrelsen.dk/afgifter-og-gebyrer" TargetMode="External"/><Relationship Id="rId7" Type="http://schemas.openxmlformats.org/officeDocument/2006/relationships/hyperlink" Target="http://likumi.lv/ta/id/267460" TargetMode="External"/><Relationship Id="rId12" Type="http://schemas.openxmlformats.org/officeDocument/2006/relationships/hyperlink" Target="http://www.teleoff.gov.sk/data/files/26551.pdf" TargetMode="External"/><Relationship Id="rId17" Type="http://schemas.openxmlformats.org/officeDocument/2006/relationships/hyperlink" Target="http://www.agentschaptelecom.nl/onderwerpen/zakelijk-gebruik/straalverbindingen/tarieven-straalverbindingen" TargetMode="External"/><Relationship Id="rId2" Type="http://schemas.openxmlformats.org/officeDocument/2006/relationships/hyperlink" Target="http://www.ctu.cz/ctu-online/poplatky-vybirane-ctu/poplatky-za-vyuzivani-radiovych-kmitoctu.html" TargetMode="External"/><Relationship Id="rId16" Type="http://schemas.openxmlformats.org/officeDocument/2006/relationships/hyperlink" Target="http://www.comreg.ie/radio_spectrum/search.541.874.10014.0.rslicensing.html" TargetMode="External"/><Relationship Id="rId1" Type="http://schemas.openxmlformats.org/officeDocument/2006/relationships/hyperlink" Target="http://www.ris.bka.gv.at/GeltendeFassung.wxe?Abfrage=Bundesnormen&amp;" TargetMode="External"/><Relationship Id="rId6" Type="http://schemas.openxmlformats.org/officeDocument/2006/relationships/hyperlink" Target="http://www.bundesnetzagentur.de/" TargetMode="External"/><Relationship Id="rId11" Type="http://schemas.openxmlformats.org/officeDocument/2006/relationships/hyperlink" Target="http://rkn.gov.ru/communication/p552/" TargetMode="External"/><Relationship Id="rId5" Type="http://schemas.openxmlformats.org/officeDocument/2006/relationships/hyperlink" Target="http://www.arcep.fr/index.php?id=11976%20;http://www.arcep.fr/fileadmin/reprise/dossiers/taxes/simulateur-cout-fh-nov2014.xlsm" TargetMode="External"/><Relationship Id="rId15" Type="http://schemas.openxmlformats.org/officeDocument/2006/relationships/hyperlink" Target="http://www.legislation.gov.uk/uksi/2011/1128/contents/made" TargetMode="External"/><Relationship Id="rId10" Type="http://schemas.openxmlformats.org/officeDocument/2006/relationships/hyperlink" Target="http://www.ancom.org.ro/uploads/forms_files/decizia_2012_551_versiune_consolidata_4_iulie_20141405000552.pdf" TargetMode="External"/><Relationship Id="rId4" Type="http://schemas.openxmlformats.org/officeDocument/2006/relationships/hyperlink" Target="https://www.riigiteataja.ee/en/eli/511022015002/consolide" TargetMode="External"/><Relationship Id="rId9" Type="http://schemas.openxmlformats.org/officeDocument/2006/relationships/hyperlink" Target="http://eng.nkom.no/technical/frequency-management/fees-and-regulations/frequency-charges" TargetMode="External"/><Relationship Id="rId14" Type="http://schemas.openxmlformats.org/officeDocument/2006/relationships/hyperlink" Target="http://www.admin.ch/opc/fr/classified-compilation/20072116/index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2"/>
  <sheetViews>
    <sheetView topLeftCell="Q3" zoomScale="70" zoomScaleNormal="70" workbookViewId="0">
      <pane ySplit="2" topLeftCell="A29" activePane="bottomLeft" state="frozen"/>
      <selection activeCell="A3" sqref="A3"/>
      <selection pane="bottomLeft" activeCell="B40" sqref="B40:AA40"/>
    </sheetView>
  </sheetViews>
  <sheetFormatPr defaultColWidth="9.1796875" defaultRowHeight="14.5" x14ac:dyDescent="0.35"/>
  <cols>
    <col min="1" max="2" width="12.7265625" style="4" customWidth="1"/>
    <col min="3" max="6" width="9.1796875" style="4"/>
    <col min="7" max="7" width="11.26953125" style="4" customWidth="1"/>
    <col min="8" max="8" width="26.26953125" style="4" customWidth="1"/>
    <col min="9" max="9" width="14.453125" style="4" customWidth="1"/>
    <col min="10" max="11" width="9.1796875" style="4"/>
    <col min="12" max="12" width="9.1796875" style="79"/>
    <col min="13" max="13" width="9.1796875" style="4"/>
    <col min="14" max="14" width="23.26953125" style="4" customWidth="1"/>
    <col min="15" max="16" width="9.1796875" style="4"/>
    <col min="17" max="17" width="18.453125" style="4" customWidth="1"/>
    <col min="18" max="19" width="9.1796875" style="62"/>
    <col min="20" max="20" width="12.26953125" style="62" customWidth="1"/>
    <col min="21" max="21" width="19.54296875" style="62" customWidth="1"/>
    <col min="22" max="25" width="19" style="79" customWidth="1"/>
    <col min="26" max="26" width="22.26953125" style="79" customWidth="1"/>
    <col min="27" max="27" width="14.54296875" style="79" customWidth="1"/>
    <col min="28" max="28" width="85.453125" style="79" customWidth="1"/>
    <col min="29" max="29" width="18.26953125" style="79" customWidth="1"/>
    <col min="30" max="30" width="119.54296875" style="79" customWidth="1"/>
    <col min="31" max="16384" width="9.1796875" style="4"/>
  </cols>
  <sheetData>
    <row r="1" spans="1:31" ht="15" customHeight="1" x14ac:dyDescent="0.35">
      <c r="A1" s="160" t="s">
        <v>28</v>
      </c>
      <c r="B1" s="97"/>
      <c r="C1" s="161" t="s">
        <v>0</v>
      </c>
      <c r="D1" s="161"/>
      <c r="E1" s="161"/>
      <c r="F1" s="161"/>
      <c r="G1" s="41"/>
      <c r="H1" s="50"/>
      <c r="I1" s="50"/>
      <c r="J1" s="162" t="s">
        <v>1</v>
      </c>
      <c r="K1" s="163"/>
      <c r="L1" s="74"/>
      <c r="M1" s="164" t="s">
        <v>4</v>
      </c>
      <c r="N1" s="165"/>
      <c r="O1" s="166"/>
      <c r="P1" s="166"/>
      <c r="Q1" s="9"/>
      <c r="R1" s="157" t="s">
        <v>67</v>
      </c>
      <c r="S1" s="158"/>
      <c r="T1" s="159"/>
      <c r="U1" s="67"/>
      <c r="V1" s="167" t="s">
        <v>68</v>
      </c>
      <c r="W1" s="168"/>
      <c r="X1" s="168"/>
      <c r="Y1" s="168"/>
      <c r="Z1" s="168"/>
      <c r="AA1" s="169"/>
      <c r="AB1" s="169"/>
      <c r="AC1" s="169"/>
      <c r="AD1" s="169"/>
    </row>
    <row r="2" spans="1:31" x14ac:dyDescent="0.35">
      <c r="A2" s="160"/>
      <c r="B2" s="97"/>
      <c r="C2" s="41"/>
      <c r="D2" s="41"/>
      <c r="E2" s="41"/>
      <c r="F2" s="41"/>
      <c r="G2" s="41"/>
      <c r="H2" s="50"/>
      <c r="I2" s="50"/>
      <c r="J2" s="40"/>
      <c r="K2" s="40"/>
      <c r="L2" s="74"/>
      <c r="M2" s="26"/>
      <c r="N2" s="26"/>
      <c r="O2" s="9"/>
      <c r="P2" s="9"/>
      <c r="Q2" s="9"/>
      <c r="R2" s="63"/>
      <c r="S2" s="63"/>
      <c r="T2" s="63"/>
      <c r="U2" s="67"/>
      <c r="V2" s="167" t="s">
        <v>69</v>
      </c>
      <c r="W2" s="168"/>
      <c r="X2" s="168"/>
      <c r="Y2" s="170"/>
      <c r="Z2" s="72"/>
      <c r="AA2" s="82"/>
      <c r="AC2" s="82"/>
      <c r="AD2" s="82"/>
    </row>
    <row r="3" spans="1:31" ht="284.5" x14ac:dyDescent="0.35">
      <c r="A3" s="160"/>
      <c r="B3" s="98" t="s">
        <v>80</v>
      </c>
      <c r="C3" s="48" t="s">
        <v>49</v>
      </c>
      <c r="D3" s="48" t="s">
        <v>52</v>
      </c>
      <c r="E3" s="48" t="s">
        <v>50</v>
      </c>
      <c r="F3" s="48" t="s">
        <v>51</v>
      </c>
      <c r="G3" s="48" t="s">
        <v>53</v>
      </c>
      <c r="H3" s="51" t="s">
        <v>55</v>
      </c>
      <c r="I3" s="51" t="s">
        <v>54</v>
      </c>
      <c r="J3" s="49" t="s">
        <v>2</v>
      </c>
      <c r="K3" s="49" t="s">
        <v>3</v>
      </c>
      <c r="L3" s="73" t="s">
        <v>71</v>
      </c>
      <c r="M3" s="56" t="s">
        <v>56</v>
      </c>
      <c r="N3" s="56" t="s">
        <v>73</v>
      </c>
      <c r="O3" s="56" t="s">
        <v>57</v>
      </c>
      <c r="P3" s="57" t="s">
        <v>6</v>
      </c>
      <c r="Q3" s="8" t="s">
        <v>5</v>
      </c>
      <c r="R3" s="64" t="s">
        <v>58</v>
      </c>
      <c r="S3" s="64" t="s">
        <v>59</v>
      </c>
      <c r="T3" s="64" t="s">
        <v>60</v>
      </c>
      <c r="U3" s="69" t="s">
        <v>61</v>
      </c>
      <c r="V3" s="70" t="s">
        <v>62</v>
      </c>
      <c r="W3" s="70" t="s">
        <v>63</v>
      </c>
      <c r="X3" s="70" t="s">
        <v>64</v>
      </c>
      <c r="Y3" s="70" t="s">
        <v>65</v>
      </c>
      <c r="Z3" s="70" t="s">
        <v>74</v>
      </c>
      <c r="AA3" s="83" t="s">
        <v>96</v>
      </c>
      <c r="AB3" s="83" t="s">
        <v>187</v>
      </c>
      <c r="AC3" s="84" t="s">
        <v>76</v>
      </c>
      <c r="AD3" s="84" t="s">
        <v>66</v>
      </c>
    </row>
    <row r="4" spans="1:31" s="23" customFormat="1" x14ac:dyDescent="0.35">
      <c r="A4" s="21" t="s">
        <v>29</v>
      </c>
      <c r="B4" s="29"/>
      <c r="C4" s="29"/>
      <c r="D4" s="29"/>
      <c r="E4" s="29"/>
      <c r="F4" s="29"/>
      <c r="G4" s="29"/>
      <c r="H4" s="29"/>
      <c r="I4" s="29"/>
      <c r="J4" s="30"/>
      <c r="K4" s="30"/>
      <c r="L4" s="75"/>
      <c r="M4" s="22"/>
      <c r="N4" s="22"/>
      <c r="O4" s="22"/>
      <c r="P4" s="22"/>
      <c r="Q4" s="22"/>
      <c r="R4" s="22"/>
      <c r="S4" s="22"/>
      <c r="T4" s="22"/>
      <c r="U4" s="22"/>
      <c r="V4" s="171"/>
      <c r="W4" s="172"/>
      <c r="X4" s="171"/>
      <c r="Y4" s="172"/>
      <c r="Z4" s="102"/>
      <c r="AA4" s="171"/>
      <c r="AB4" s="173"/>
      <c r="AC4" s="172"/>
      <c r="AD4" s="85"/>
    </row>
    <row r="5" spans="1:31" x14ac:dyDescent="0.35">
      <c r="A5" s="43" t="s">
        <v>40</v>
      </c>
      <c r="B5" s="99" t="s">
        <v>7</v>
      </c>
      <c r="C5" s="20" t="s">
        <v>7</v>
      </c>
      <c r="D5" s="16"/>
      <c r="E5" s="16"/>
      <c r="F5" s="41"/>
      <c r="G5" s="3" t="s">
        <v>70</v>
      </c>
      <c r="H5" s="42" t="s">
        <v>9</v>
      </c>
      <c r="I5" s="42" t="s">
        <v>7</v>
      </c>
      <c r="J5" s="58"/>
      <c r="K5" s="100" t="s">
        <v>9</v>
      </c>
      <c r="L5" s="74">
        <v>0</v>
      </c>
      <c r="M5" s="9"/>
      <c r="N5" s="9" t="s">
        <v>72</v>
      </c>
      <c r="O5" s="26" t="s">
        <v>11</v>
      </c>
      <c r="P5" s="26" t="s">
        <v>11</v>
      </c>
      <c r="Q5" s="26" t="s">
        <v>11</v>
      </c>
      <c r="R5" s="80" t="s">
        <v>9</v>
      </c>
      <c r="S5" s="80" t="s">
        <v>9</v>
      </c>
      <c r="T5" s="80" t="s">
        <v>11</v>
      </c>
      <c r="U5" s="81" t="s">
        <v>11</v>
      </c>
      <c r="V5" s="86" t="s">
        <v>7</v>
      </c>
      <c r="W5" s="86" t="s">
        <v>7</v>
      </c>
      <c r="X5" s="86" t="s">
        <v>7</v>
      </c>
      <c r="Y5" s="86" t="s">
        <v>7</v>
      </c>
      <c r="Z5" s="86" t="s">
        <v>75</v>
      </c>
      <c r="AA5" s="82" t="s">
        <v>7</v>
      </c>
      <c r="AB5" s="103"/>
      <c r="AC5" s="82">
        <v>15</v>
      </c>
      <c r="AD5" s="92" t="s">
        <v>77</v>
      </c>
    </row>
    <row r="6" spans="1:31" x14ac:dyDescent="0.35">
      <c r="A6" s="44" t="s">
        <v>12</v>
      </c>
      <c r="B6" s="99" t="s">
        <v>7</v>
      </c>
      <c r="C6" s="20" t="s">
        <v>7</v>
      </c>
      <c r="D6" s="20"/>
      <c r="E6" s="16"/>
      <c r="F6" s="41"/>
      <c r="G6" s="41"/>
      <c r="H6" s="42" t="s">
        <v>83</v>
      </c>
      <c r="I6" s="50"/>
      <c r="J6" s="58"/>
      <c r="K6" s="100" t="s">
        <v>9</v>
      </c>
      <c r="L6" s="74">
        <v>0</v>
      </c>
      <c r="M6" s="9"/>
      <c r="N6" s="9" t="s">
        <v>72</v>
      </c>
      <c r="O6" s="26" t="s">
        <v>11</v>
      </c>
      <c r="P6" s="26" t="s">
        <v>11</v>
      </c>
      <c r="Q6" s="26" t="s">
        <v>11</v>
      </c>
      <c r="R6" s="80" t="s">
        <v>11</v>
      </c>
      <c r="S6" s="80" t="s">
        <v>11</v>
      </c>
      <c r="T6" s="80" t="s">
        <v>11</v>
      </c>
      <c r="U6" s="81" t="s">
        <v>91</v>
      </c>
      <c r="V6" s="86" t="s">
        <v>7</v>
      </c>
      <c r="W6" s="86" t="s">
        <v>7</v>
      </c>
      <c r="X6" s="86" t="s">
        <v>7</v>
      </c>
      <c r="Y6" s="86" t="s">
        <v>7</v>
      </c>
      <c r="Z6" s="86" t="s">
        <v>11</v>
      </c>
      <c r="AA6" s="82" t="s">
        <v>7</v>
      </c>
      <c r="AB6" s="82"/>
      <c r="AC6" s="82">
        <v>10</v>
      </c>
      <c r="AD6" s="92" t="s">
        <v>84</v>
      </c>
    </row>
    <row r="7" spans="1:31" x14ac:dyDescent="0.35">
      <c r="A7" s="44" t="s">
        <v>13</v>
      </c>
      <c r="B7" s="99" t="s">
        <v>7</v>
      </c>
      <c r="C7" s="25" t="s">
        <v>7</v>
      </c>
      <c r="D7" s="17"/>
      <c r="E7" s="17"/>
      <c r="F7" s="10"/>
      <c r="G7" s="10"/>
      <c r="H7" s="52"/>
      <c r="I7" s="101" t="s">
        <v>7</v>
      </c>
      <c r="J7" s="100"/>
      <c r="K7" s="100" t="s">
        <v>9</v>
      </c>
      <c r="L7" s="76"/>
      <c r="M7" s="12"/>
      <c r="N7" s="12"/>
      <c r="O7" s="12"/>
      <c r="P7" s="12"/>
      <c r="Q7" s="9"/>
      <c r="R7" s="80" t="s">
        <v>9</v>
      </c>
      <c r="S7" s="80" t="s">
        <v>9</v>
      </c>
      <c r="T7" s="63"/>
      <c r="U7" s="81" t="s">
        <v>11</v>
      </c>
      <c r="V7" s="87" t="s">
        <v>7</v>
      </c>
      <c r="W7" s="87" t="s">
        <v>7</v>
      </c>
      <c r="X7" s="87" t="s">
        <v>9</v>
      </c>
      <c r="Y7" s="87" t="s">
        <v>9</v>
      </c>
      <c r="Z7" s="87"/>
      <c r="AA7" s="88" t="s">
        <v>7</v>
      </c>
      <c r="AB7" s="103" t="s">
        <v>97</v>
      </c>
      <c r="AC7" s="88">
        <v>5</v>
      </c>
      <c r="AD7" s="92" t="s">
        <v>95</v>
      </c>
    </row>
    <row r="8" spans="1:31" x14ac:dyDescent="0.35">
      <c r="A8" s="43" t="s">
        <v>41</v>
      </c>
      <c r="B8" s="99" t="s">
        <v>9</v>
      </c>
      <c r="C8" s="16"/>
      <c r="D8" s="16"/>
      <c r="E8" s="16"/>
      <c r="F8" s="41"/>
      <c r="G8" s="41"/>
      <c r="H8" s="50"/>
      <c r="I8" s="42" t="s">
        <v>7</v>
      </c>
      <c r="J8" s="40"/>
      <c r="K8" s="58" t="s">
        <v>9</v>
      </c>
      <c r="L8" s="74">
        <v>0</v>
      </c>
      <c r="M8" s="9"/>
      <c r="N8" s="9"/>
      <c r="O8" s="9"/>
      <c r="P8" s="9"/>
      <c r="Q8" s="9"/>
      <c r="R8" s="80" t="s">
        <v>9</v>
      </c>
      <c r="S8" s="80" t="s">
        <v>9</v>
      </c>
      <c r="T8" s="63"/>
      <c r="U8" s="81" t="s">
        <v>9</v>
      </c>
      <c r="V8" s="86" t="s">
        <v>7</v>
      </c>
      <c r="W8" s="86" t="s">
        <v>7</v>
      </c>
      <c r="X8" s="86" t="s">
        <v>9</v>
      </c>
      <c r="Y8" s="86" t="s">
        <v>7</v>
      </c>
      <c r="Z8" s="86" t="s">
        <v>104</v>
      </c>
      <c r="AA8" s="82" t="s">
        <v>7</v>
      </c>
      <c r="AB8" s="82"/>
      <c r="AC8" s="82"/>
      <c r="AD8" s="92" t="s">
        <v>105</v>
      </c>
    </row>
    <row r="9" spans="1:31" x14ac:dyDescent="0.35">
      <c r="A9" s="43" t="s">
        <v>48</v>
      </c>
      <c r="B9" s="99" t="s">
        <v>9</v>
      </c>
      <c r="C9" s="16"/>
      <c r="D9" s="16"/>
      <c r="E9" s="16"/>
      <c r="F9" s="41"/>
      <c r="G9" s="41"/>
      <c r="H9" s="42" t="s">
        <v>247</v>
      </c>
      <c r="I9" s="50"/>
      <c r="J9" s="40"/>
      <c r="K9" s="58" t="s">
        <v>9</v>
      </c>
      <c r="L9" s="74"/>
      <c r="M9" s="9"/>
      <c r="N9" s="9"/>
      <c r="O9" s="9"/>
      <c r="P9" s="9"/>
      <c r="Q9" s="9"/>
      <c r="R9" s="80" t="s">
        <v>9</v>
      </c>
      <c r="S9" s="80" t="s">
        <v>9</v>
      </c>
      <c r="T9" s="63"/>
      <c r="U9" s="67"/>
      <c r="V9" s="86" t="s">
        <v>10</v>
      </c>
      <c r="W9" s="86" t="s">
        <v>10</v>
      </c>
      <c r="X9" s="86" t="s">
        <v>9</v>
      </c>
      <c r="Y9" s="86" t="s">
        <v>10</v>
      </c>
      <c r="Z9" s="86"/>
      <c r="AA9" s="82" t="s">
        <v>9</v>
      </c>
      <c r="AB9" s="82" t="s">
        <v>257</v>
      </c>
      <c r="AC9" s="82"/>
      <c r="AD9" s="105" t="s">
        <v>258</v>
      </c>
    </row>
    <row r="10" spans="1:31" x14ac:dyDescent="0.35">
      <c r="A10" s="43" t="s">
        <v>106</v>
      </c>
      <c r="B10" s="99" t="s">
        <v>9</v>
      </c>
      <c r="C10" s="16"/>
      <c r="D10" s="16"/>
      <c r="E10" s="16"/>
      <c r="F10" s="41"/>
      <c r="G10" s="41"/>
      <c r="H10" s="42" t="s">
        <v>11</v>
      </c>
      <c r="I10" s="42" t="s">
        <v>7</v>
      </c>
      <c r="J10" s="40"/>
      <c r="K10" s="58" t="s">
        <v>9</v>
      </c>
      <c r="L10" s="74"/>
      <c r="M10" s="9"/>
      <c r="N10" s="9"/>
      <c r="O10" s="9"/>
      <c r="P10" s="9"/>
      <c r="Q10" s="9"/>
      <c r="R10" s="63"/>
      <c r="S10" s="63"/>
      <c r="T10" s="63"/>
      <c r="U10" s="81" t="s">
        <v>9</v>
      </c>
      <c r="V10" s="86" t="s">
        <v>7</v>
      </c>
      <c r="W10" s="86" t="s">
        <v>7</v>
      </c>
      <c r="X10" s="86" t="s">
        <v>9</v>
      </c>
      <c r="Y10" s="86" t="s">
        <v>9</v>
      </c>
      <c r="Z10" s="86" t="s">
        <v>113</v>
      </c>
      <c r="AA10" s="82" t="s">
        <v>7</v>
      </c>
      <c r="AB10" s="82" t="s">
        <v>114</v>
      </c>
      <c r="AC10" s="82"/>
      <c r="AD10" s="92" t="s">
        <v>115</v>
      </c>
      <c r="AE10" s="111" t="s">
        <v>108</v>
      </c>
    </row>
    <row r="11" spans="1:31" x14ac:dyDescent="0.35">
      <c r="A11" s="44" t="s">
        <v>15</v>
      </c>
      <c r="B11" s="99" t="s">
        <v>7</v>
      </c>
      <c r="C11" s="20" t="s">
        <v>7</v>
      </c>
      <c r="D11" s="16"/>
      <c r="E11" s="16"/>
      <c r="F11" s="41"/>
      <c r="G11" s="41"/>
      <c r="H11" s="42" t="s">
        <v>9</v>
      </c>
      <c r="I11" s="50"/>
      <c r="J11" s="40"/>
      <c r="K11" s="58" t="s">
        <v>9</v>
      </c>
      <c r="L11" s="74">
        <v>0</v>
      </c>
      <c r="M11" s="9"/>
      <c r="N11" s="9"/>
      <c r="O11" s="9"/>
      <c r="P11" s="9"/>
      <c r="Q11" s="26" t="s">
        <v>116</v>
      </c>
      <c r="R11" s="80" t="s">
        <v>9</v>
      </c>
      <c r="S11" s="80" t="s">
        <v>9</v>
      </c>
      <c r="T11" s="63"/>
      <c r="U11" s="81"/>
      <c r="V11" s="86" t="s">
        <v>7</v>
      </c>
      <c r="W11" s="86" t="s">
        <v>9</v>
      </c>
      <c r="X11" s="86" t="s">
        <v>9</v>
      </c>
      <c r="Y11" s="86" t="s">
        <v>7</v>
      </c>
      <c r="Z11" s="86"/>
      <c r="AA11" s="82" t="s">
        <v>9</v>
      </c>
      <c r="AB11" s="82"/>
      <c r="AC11" s="82">
        <v>1</v>
      </c>
      <c r="AD11" s="92" t="s">
        <v>121</v>
      </c>
    </row>
    <row r="12" spans="1:31" x14ac:dyDescent="0.35">
      <c r="A12" s="44" t="s">
        <v>14</v>
      </c>
      <c r="B12" s="99" t="s">
        <v>7</v>
      </c>
      <c r="C12" s="20" t="s">
        <v>7</v>
      </c>
      <c r="D12" s="16"/>
      <c r="E12" s="16"/>
      <c r="F12" s="41"/>
      <c r="G12" s="41"/>
      <c r="H12" s="42" t="s">
        <v>9</v>
      </c>
      <c r="I12" s="42" t="s">
        <v>11</v>
      </c>
      <c r="J12" s="40"/>
      <c r="K12" s="58" t="s">
        <v>9</v>
      </c>
      <c r="L12" s="74">
        <v>0</v>
      </c>
      <c r="M12" s="26" t="s">
        <v>11</v>
      </c>
      <c r="N12" s="9" t="s">
        <v>72</v>
      </c>
      <c r="O12" s="26" t="s">
        <v>11</v>
      </c>
      <c r="P12" s="26" t="s">
        <v>11</v>
      </c>
      <c r="Q12" s="9"/>
      <c r="R12" s="80" t="s">
        <v>9</v>
      </c>
      <c r="S12" s="80" t="s">
        <v>9</v>
      </c>
      <c r="T12" s="63"/>
      <c r="U12" s="81" t="s">
        <v>132</v>
      </c>
      <c r="V12" s="86" t="s">
        <v>7</v>
      </c>
      <c r="W12" s="86" t="s">
        <v>7</v>
      </c>
      <c r="X12" s="86" t="s">
        <v>9</v>
      </c>
      <c r="Y12" s="86" t="s">
        <v>7</v>
      </c>
      <c r="Z12" s="86" t="s">
        <v>11</v>
      </c>
      <c r="AA12" s="82" t="s">
        <v>7</v>
      </c>
      <c r="AB12" s="82" t="s">
        <v>133</v>
      </c>
      <c r="AC12" s="82">
        <v>5</v>
      </c>
      <c r="AD12" s="105" t="s">
        <v>134</v>
      </c>
    </row>
    <row r="13" spans="1:31" x14ac:dyDescent="0.35">
      <c r="A13" s="44" t="s">
        <v>16</v>
      </c>
      <c r="B13" s="99" t="s">
        <v>7</v>
      </c>
      <c r="C13" s="20" t="s">
        <v>7</v>
      </c>
      <c r="D13" s="16"/>
      <c r="E13" s="20" t="s">
        <v>7</v>
      </c>
      <c r="F13" s="41"/>
      <c r="G13" s="41"/>
      <c r="H13" s="42" t="s">
        <v>9</v>
      </c>
      <c r="I13" s="50"/>
      <c r="J13" s="40"/>
      <c r="K13" s="58" t="s">
        <v>9</v>
      </c>
      <c r="L13" s="74">
        <v>0</v>
      </c>
      <c r="M13" s="26" t="s">
        <v>11</v>
      </c>
      <c r="N13" s="26" t="s">
        <v>11</v>
      </c>
      <c r="O13" s="26" t="s">
        <v>11</v>
      </c>
      <c r="P13" s="26" t="s">
        <v>11</v>
      </c>
      <c r="Q13" s="9"/>
      <c r="R13" s="80" t="s">
        <v>9</v>
      </c>
      <c r="S13" s="80" t="s">
        <v>9</v>
      </c>
      <c r="T13" s="63"/>
      <c r="U13" s="81" t="s">
        <v>9</v>
      </c>
      <c r="V13" s="86" t="s">
        <v>7</v>
      </c>
      <c r="W13" s="86" t="s">
        <v>7</v>
      </c>
      <c r="X13" s="86" t="s">
        <v>7</v>
      </c>
      <c r="Y13" s="86" t="s">
        <v>7</v>
      </c>
      <c r="Z13" s="86" t="s">
        <v>9</v>
      </c>
      <c r="AA13" s="82" t="s">
        <v>7</v>
      </c>
      <c r="AB13" s="82"/>
      <c r="AC13" s="82">
        <v>15</v>
      </c>
      <c r="AD13" s="105" t="s">
        <v>139</v>
      </c>
    </row>
    <row r="14" spans="1:31" x14ac:dyDescent="0.35">
      <c r="A14" s="44" t="s">
        <v>17</v>
      </c>
      <c r="B14" s="99" t="s">
        <v>7</v>
      </c>
      <c r="C14" s="20" t="s">
        <v>7</v>
      </c>
      <c r="D14" s="16"/>
      <c r="E14" s="16"/>
      <c r="F14" s="41"/>
      <c r="G14" s="41"/>
      <c r="H14" s="42" t="s">
        <v>11</v>
      </c>
      <c r="I14" s="50"/>
      <c r="J14" s="40"/>
      <c r="K14" s="58" t="s">
        <v>9</v>
      </c>
      <c r="L14" s="74" t="s">
        <v>11</v>
      </c>
      <c r="M14" s="9"/>
      <c r="N14" s="9"/>
      <c r="O14" s="9"/>
      <c r="P14" s="9"/>
      <c r="Q14" s="9"/>
      <c r="R14" s="80" t="s">
        <v>9</v>
      </c>
      <c r="S14" s="80" t="s">
        <v>9</v>
      </c>
      <c r="T14" s="63"/>
      <c r="U14" s="81" t="s">
        <v>9</v>
      </c>
      <c r="V14" s="86" t="s">
        <v>7</v>
      </c>
      <c r="W14" s="86" t="s">
        <v>7</v>
      </c>
      <c r="X14" s="86" t="s">
        <v>7</v>
      </c>
      <c r="Y14" s="86"/>
      <c r="Z14" s="86"/>
      <c r="AA14" s="82" t="s">
        <v>9</v>
      </c>
      <c r="AB14" s="82"/>
      <c r="AC14" s="82">
        <v>1</v>
      </c>
      <c r="AD14" s="105" t="s">
        <v>141</v>
      </c>
    </row>
    <row r="15" spans="1:31" x14ac:dyDescent="0.35">
      <c r="A15" s="44" t="s">
        <v>18</v>
      </c>
      <c r="B15" s="60"/>
      <c r="C15" s="16"/>
      <c r="D15" s="16"/>
      <c r="E15" s="16"/>
      <c r="F15" s="41"/>
      <c r="G15" s="41"/>
      <c r="H15" s="42" t="s">
        <v>9</v>
      </c>
      <c r="I15" s="42" t="s">
        <v>7</v>
      </c>
      <c r="J15" s="40"/>
      <c r="K15" s="40"/>
      <c r="L15" s="74" t="s">
        <v>11</v>
      </c>
      <c r="M15" s="26" t="s">
        <v>11</v>
      </c>
      <c r="N15" s="26" t="s">
        <v>11</v>
      </c>
      <c r="O15" s="26" t="s">
        <v>11</v>
      </c>
      <c r="P15" s="26" t="s">
        <v>11</v>
      </c>
      <c r="Q15" s="9"/>
      <c r="R15" s="80" t="s">
        <v>9</v>
      </c>
      <c r="S15" s="80" t="s">
        <v>9</v>
      </c>
      <c r="T15" s="63"/>
      <c r="U15" s="81" t="s">
        <v>9</v>
      </c>
      <c r="V15" s="86" t="s">
        <v>7</v>
      </c>
      <c r="W15" s="86" t="s">
        <v>7</v>
      </c>
      <c r="X15" s="86" t="s">
        <v>9</v>
      </c>
      <c r="Y15" s="86" t="s">
        <v>7</v>
      </c>
      <c r="Z15" s="86"/>
      <c r="AA15" s="82" t="s">
        <v>7</v>
      </c>
      <c r="AB15" s="82"/>
      <c r="AC15" s="82" t="s">
        <v>11</v>
      </c>
      <c r="AD15" s="92"/>
    </row>
    <row r="16" spans="1:31" x14ac:dyDescent="0.35">
      <c r="A16" s="44" t="s">
        <v>19</v>
      </c>
      <c r="B16" s="99" t="s">
        <v>9</v>
      </c>
      <c r="C16" s="16"/>
      <c r="D16" s="16"/>
      <c r="E16" s="16"/>
      <c r="F16" s="41"/>
      <c r="G16" s="41"/>
      <c r="H16" s="42" t="s">
        <v>11</v>
      </c>
      <c r="I16" s="50"/>
      <c r="J16" s="40"/>
      <c r="K16" s="58" t="s">
        <v>11</v>
      </c>
      <c r="L16" s="74" t="s">
        <v>11</v>
      </c>
      <c r="M16" s="26" t="s">
        <v>11</v>
      </c>
      <c r="N16" s="26" t="s">
        <v>11</v>
      </c>
      <c r="O16" s="26" t="s">
        <v>11</v>
      </c>
      <c r="P16" s="26" t="s">
        <v>11</v>
      </c>
      <c r="Q16" s="9"/>
      <c r="R16" s="80" t="s">
        <v>9</v>
      </c>
      <c r="S16" s="80" t="s">
        <v>9</v>
      </c>
      <c r="T16" s="63"/>
      <c r="U16" s="81" t="s">
        <v>9</v>
      </c>
      <c r="V16" s="86" t="s">
        <v>7</v>
      </c>
      <c r="W16" s="86" t="s">
        <v>7</v>
      </c>
      <c r="X16" s="86" t="s">
        <v>149</v>
      </c>
      <c r="Y16" s="86" t="s">
        <v>7</v>
      </c>
      <c r="Z16" s="86" t="s">
        <v>150</v>
      </c>
      <c r="AA16" s="82" t="s">
        <v>9</v>
      </c>
      <c r="AB16" s="82"/>
      <c r="AC16" s="82" t="s">
        <v>11</v>
      </c>
      <c r="AD16" s="105" t="s">
        <v>151</v>
      </c>
    </row>
    <row r="17" spans="1:99" x14ac:dyDescent="0.35">
      <c r="A17" s="43" t="s">
        <v>36</v>
      </c>
      <c r="B17" s="99" t="s">
        <v>9</v>
      </c>
      <c r="C17" s="16"/>
      <c r="D17" s="16"/>
      <c r="E17" s="16"/>
      <c r="F17" s="41"/>
      <c r="G17" s="41"/>
      <c r="H17" s="42" t="s">
        <v>9</v>
      </c>
      <c r="I17" s="42" t="s">
        <v>7</v>
      </c>
      <c r="J17" s="40"/>
      <c r="K17" s="58" t="s">
        <v>9</v>
      </c>
      <c r="L17" s="74" t="s">
        <v>11</v>
      </c>
      <c r="M17" s="26" t="s">
        <v>11</v>
      </c>
      <c r="N17" s="26" t="s">
        <v>11</v>
      </c>
      <c r="O17" s="26" t="s">
        <v>11</v>
      </c>
      <c r="P17" s="26" t="s">
        <v>11</v>
      </c>
      <c r="Q17" s="9"/>
      <c r="R17" s="80" t="s">
        <v>9</v>
      </c>
      <c r="S17" s="80" t="s">
        <v>9</v>
      </c>
      <c r="T17" s="63"/>
      <c r="U17" s="81" t="s">
        <v>9</v>
      </c>
      <c r="V17" s="86" t="s">
        <v>7</v>
      </c>
      <c r="W17" s="86" t="s">
        <v>7</v>
      </c>
      <c r="X17" s="86"/>
      <c r="Y17" s="86" t="s">
        <v>7</v>
      </c>
      <c r="Z17" s="86"/>
      <c r="AA17" s="82" t="s">
        <v>7</v>
      </c>
      <c r="AB17" s="82" t="s">
        <v>159</v>
      </c>
      <c r="AC17" s="82" t="s">
        <v>11</v>
      </c>
      <c r="AD17" s="105" t="s">
        <v>157</v>
      </c>
    </row>
    <row r="18" spans="1:99" x14ac:dyDescent="0.35">
      <c r="A18" s="44" t="s">
        <v>20</v>
      </c>
      <c r="B18" s="99" t="s">
        <v>9</v>
      </c>
      <c r="C18" s="16"/>
      <c r="D18" s="16"/>
      <c r="E18" s="16"/>
      <c r="F18" s="41"/>
      <c r="G18" s="41"/>
      <c r="H18" s="42" t="s">
        <v>9</v>
      </c>
      <c r="I18" s="42" t="s">
        <v>7</v>
      </c>
      <c r="J18" s="40"/>
      <c r="K18" s="58" t="s">
        <v>11</v>
      </c>
      <c r="L18" s="74">
        <v>0</v>
      </c>
      <c r="M18" s="26" t="s">
        <v>11</v>
      </c>
      <c r="N18" s="26" t="s">
        <v>11</v>
      </c>
      <c r="O18" s="26" t="s">
        <v>11</v>
      </c>
      <c r="P18" s="26" t="s">
        <v>11</v>
      </c>
      <c r="Q18" s="9"/>
      <c r="R18" s="80" t="s">
        <v>9</v>
      </c>
      <c r="S18" s="80" t="s">
        <v>9</v>
      </c>
      <c r="T18" s="80" t="s">
        <v>11</v>
      </c>
      <c r="U18" s="81" t="s">
        <v>9</v>
      </c>
      <c r="V18" s="86" t="s">
        <v>7</v>
      </c>
      <c r="W18" s="86" t="s">
        <v>7</v>
      </c>
      <c r="X18" s="86" t="s">
        <v>7</v>
      </c>
      <c r="Y18" s="86" t="s">
        <v>7</v>
      </c>
      <c r="Z18" s="86" t="s">
        <v>169</v>
      </c>
      <c r="AA18" s="82" t="s">
        <v>7</v>
      </c>
      <c r="AB18" s="82" t="s">
        <v>170</v>
      </c>
      <c r="AC18" s="82" t="s">
        <v>11</v>
      </c>
      <c r="AD18" s="92" t="s">
        <v>171</v>
      </c>
    </row>
    <row r="19" spans="1:99" x14ac:dyDescent="0.35">
      <c r="A19" s="44" t="s">
        <v>21</v>
      </c>
      <c r="B19" s="99" t="s">
        <v>7</v>
      </c>
      <c r="C19" s="25" t="s">
        <v>7</v>
      </c>
      <c r="D19" s="17"/>
      <c r="E19" s="17"/>
      <c r="F19" s="10"/>
      <c r="G19" s="10"/>
      <c r="H19" s="101" t="s">
        <v>11</v>
      </c>
      <c r="I19" s="52"/>
      <c r="J19" s="11"/>
      <c r="K19" s="100" t="s">
        <v>9</v>
      </c>
      <c r="L19" s="76">
        <v>0</v>
      </c>
      <c r="M19" s="12">
        <v>65</v>
      </c>
      <c r="N19" s="9" t="s">
        <v>72</v>
      </c>
      <c r="O19" s="35" t="s">
        <v>11</v>
      </c>
      <c r="P19" s="35" t="s">
        <v>11</v>
      </c>
      <c r="Q19" s="9"/>
      <c r="R19" s="80" t="s">
        <v>9</v>
      </c>
      <c r="S19" s="80" t="s">
        <v>9</v>
      </c>
      <c r="T19" s="63"/>
      <c r="U19" s="81" t="s">
        <v>9</v>
      </c>
      <c r="V19" s="87" t="s">
        <v>7</v>
      </c>
      <c r="W19" s="87" t="s">
        <v>7</v>
      </c>
      <c r="X19" s="87" t="s">
        <v>7</v>
      </c>
      <c r="Y19" s="87" t="s">
        <v>7</v>
      </c>
      <c r="Z19" s="89"/>
      <c r="AA19" s="88" t="s">
        <v>7</v>
      </c>
      <c r="AB19" s="88" t="s">
        <v>177</v>
      </c>
      <c r="AC19" s="88">
        <v>5</v>
      </c>
      <c r="AD19" s="93" t="s">
        <v>178</v>
      </c>
    </row>
    <row r="20" spans="1:99" x14ac:dyDescent="0.35">
      <c r="A20" s="43" t="s">
        <v>281</v>
      </c>
      <c r="B20" s="99" t="s">
        <v>9</v>
      </c>
      <c r="C20" s="25"/>
      <c r="D20" s="17"/>
      <c r="E20" s="17"/>
      <c r="F20" s="10"/>
      <c r="G20" s="10"/>
      <c r="H20" s="101" t="s">
        <v>9</v>
      </c>
      <c r="I20" s="101" t="s">
        <v>7</v>
      </c>
      <c r="J20" s="11"/>
      <c r="K20" s="100"/>
      <c r="L20" s="76"/>
      <c r="M20" s="12"/>
      <c r="N20" s="9"/>
      <c r="O20" s="35"/>
      <c r="P20" s="35"/>
      <c r="Q20" s="9"/>
      <c r="R20" s="80" t="s">
        <v>11</v>
      </c>
      <c r="S20" s="80" t="s">
        <v>9</v>
      </c>
      <c r="T20" s="63"/>
      <c r="U20" s="81" t="s">
        <v>9</v>
      </c>
      <c r="V20" s="87" t="s">
        <v>7</v>
      </c>
      <c r="W20" s="87" t="s">
        <v>7</v>
      </c>
      <c r="X20" s="87" t="s">
        <v>7</v>
      </c>
      <c r="Y20" s="87" t="s">
        <v>7</v>
      </c>
      <c r="Z20" s="89"/>
      <c r="AA20" s="88" t="s">
        <v>7</v>
      </c>
      <c r="AB20" s="88" t="s">
        <v>287</v>
      </c>
      <c r="AC20" s="88" t="s">
        <v>11</v>
      </c>
      <c r="AD20" s="123" t="s">
        <v>288</v>
      </c>
    </row>
    <row r="21" spans="1:99" x14ac:dyDescent="0.35">
      <c r="A21" s="43" t="s">
        <v>22</v>
      </c>
      <c r="B21" s="99" t="s">
        <v>7</v>
      </c>
      <c r="C21" s="10"/>
      <c r="D21" s="10"/>
      <c r="E21" s="10"/>
      <c r="F21" s="10"/>
      <c r="G21" s="10"/>
      <c r="H21" s="101" t="s">
        <v>11</v>
      </c>
      <c r="I21" s="101" t="s">
        <v>7</v>
      </c>
      <c r="J21" s="11"/>
      <c r="K21" s="11"/>
      <c r="L21" s="76" t="s">
        <v>11</v>
      </c>
      <c r="M21" s="35" t="s">
        <v>11</v>
      </c>
      <c r="N21" s="35" t="s">
        <v>11</v>
      </c>
      <c r="O21" s="35" t="s">
        <v>11</v>
      </c>
      <c r="P21" s="35" t="s">
        <v>11</v>
      </c>
      <c r="Q21" s="9"/>
      <c r="R21" s="80" t="s">
        <v>9</v>
      </c>
      <c r="S21" s="80" t="s">
        <v>9</v>
      </c>
      <c r="T21" s="63"/>
      <c r="U21" s="81" t="s">
        <v>9</v>
      </c>
      <c r="V21" s="87"/>
      <c r="W21" s="87"/>
      <c r="X21" s="87"/>
      <c r="Y21" s="89"/>
      <c r="Z21" s="89"/>
      <c r="AA21" s="88"/>
      <c r="AB21" s="88"/>
      <c r="AC21" s="88"/>
      <c r="AD21" s="93"/>
    </row>
    <row r="22" spans="1:99" s="24" customFormat="1" x14ac:dyDescent="0.35">
      <c r="A22" s="43" t="s">
        <v>37</v>
      </c>
      <c r="B22" s="99" t="s">
        <v>7</v>
      </c>
      <c r="C22" s="20" t="s">
        <v>7</v>
      </c>
      <c r="D22" s="27"/>
      <c r="E22" s="27"/>
      <c r="F22" s="27"/>
      <c r="G22" s="27"/>
      <c r="H22" s="42" t="s">
        <v>9</v>
      </c>
      <c r="I22" s="53" t="s">
        <v>11</v>
      </c>
      <c r="J22" s="11"/>
      <c r="K22" s="100" t="s">
        <v>9</v>
      </c>
      <c r="L22" s="76">
        <v>0</v>
      </c>
      <c r="M22" s="26">
        <v>85</v>
      </c>
      <c r="N22" s="9" t="s">
        <v>72</v>
      </c>
      <c r="O22" s="26" t="s">
        <v>11</v>
      </c>
      <c r="P22" s="26" t="s">
        <v>11</v>
      </c>
      <c r="Q22" s="9"/>
      <c r="R22" s="80" t="s">
        <v>9</v>
      </c>
      <c r="S22" s="80" t="s">
        <v>9</v>
      </c>
      <c r="T22" s="80"/>
      <c r="U22" s="81" t="s">
        <v>9</v>
      </c>
      <c r="V22" s="87"/>
      <c r="W22" s="87"/>
      <c r="X22" s="87"/>
      <c r="Y22" s="87"/>
      <c r="Z22" s="87"/>
      <c r="AA22" s="82"/>
      <c r="AB22" s="112"/>
      <c r="AC22" s="82">
        <v>5</v>
      </c>
      <c r="AD22" s="105" t="s">
        <v>186</v>
      </c>
    </row>
    <row r="23" spans="1:99" s="15" customFormat="1" x14ac:dyDescent="0.35">
      <c r="A23" s="44" t="s">
        <v>23</v>
      </c>
      <c r="B23" s="99" t="s">
        <v>7</v>
      </c>
      <c r="C23" s="20" t="s">
        <v>7</v>
      </c>
      <c r="D23" s="16"/>
      <c r="E23" s="16"/>
      <c r="F23" s="41"/>
      <c r="G23" s="41"/>
      <c r="H23" s="42" t="s">
        <v>9</v>
      </c>
      <c r="I23" s="50"/>
      <c r="J23" s="40"/>
      <c r="K23" s="58" t="s">
        <v>9</v>
      </c>
      <c r="L23" s="74" t="s">
        <v>11</v>
      </c>
      <c r="M23" s="26" t="s">
        <v>11</v>
      </c>
      <c r="N23" s="9">
        <v>28</v>
      </c>
      <c r="O23" s="26" t="s">
        <v>11</v>
      </c>
      <c r="P23" s="9"/>
      <c r="Q23" s="9"/>
      <c r="R23" s="80" t="s">
        <v>9</v>
      </c>
      <c r="S23" s="80" t="s">
        <v>9</v>
      </c>
      <c r="T23" s="63"/>
      <c r="U23" s="81" t="s">
        <v>9</v>
      </c>
      <c r="V23" s="86" t="s">
        <v>7</v>
      </c>
      <c r="W23" s="86" t="s">
        <v>7</v>
      </c>
      <c r="X23" s="86" t="s">
        <v>9</v>
      </c>
      <c r="Y23" s="86" t="s">
        <v>7</v>
      </c>
      <c r="Z23" s="86"/>
      <c r="AA23" s="82" t="s">
        <v>7</v>
      </c>
      <c r="AB23" s="82"/>
      <c r="AC23" s="82">
        <v>10</v>
      </c>
      <c r="AD23" s="92" t="s">
        <v>194</v>
      </c>
    </row>
    <row r="24" spans="1:99" s="15" customFormat="1" x14ac:dyDescent="0.35">
      <c r="A24" s="43" t="s">
        <v>42</v>
      </c>
      <c r="B24" s="99" t="s">
        <v>7</v>
      </c>
      <c r="C24" s="3" t="s">
        <v>7</v>
      </c>
      <c r="D24" s="41"/>
      <c r="E24" s="41"/>
      <c r="F24" s="41"/>
      <c r="G24" s="41"/>
      <c r="H24" s="42" t="s">
        <v>9</v>
      </c>
      <c r="I24" s="50"/>
      <c r="J24" s="40"/>
      <c r="K24" s="58" t="s">
        <v>9</v>
      </c>
      <c r="L24" s="74">
        <v>0</v>
      </c>
      <c r="M24" s="26" t="s">
        <v>11</v>
      </c>
      <c r="N24" s="26" t="s">
        <v>11</v>
      </c>
      <c r="O24" s="26" t="s">
        <v>11</v>
      </c>
      <c r="P24" s="26" t="s">
        <v>11</v>
      </c>
      <c r="Q24" s="9"/>
      <c r="R24" s="80" t="s">
        <v>9</v>
      </c>
      <c r="S24" s="80" t="s">
        <v>9</v>
      </c>
      <c r="T24" s="63"/>
      <c r="U24" s="81" t="s">
        <v>9</v>
      </c>
      <c r="V24" s="86" t="s">
        <v>7</v>
      </c>
      <c r="W24" s="86" t="s">
        <v>7</v>
      </c>
      <c r="X24" s="86" t="s">
        <v>7</v>
      </c>
      <c r="Y24" s="86" t="s">
        <v>7</v>
      </c>
      <c r="Z24" s="86"/>
      <c r="AA24" s="82"/>
      <c r="AB24" s="82" t="s">
        <v>189</v>
      </c>
      <c r="AC24" s="82"/>
      <c r="AD24" s="123" t="s">
        <v>190</v>
      </c>
    </row>
    <row r="25" spans="1:99" x14ac:dyDescent="0.35">
      <c r="A25" s="43" t="s">
        <v>43</v>
      </c>
      <c r="B25" s="99" t="s">
        <v>9</v>
      </c>
      <c r="C25" s="20" t="s">
        <v>7</v>
      </c>
      <c r="D25" s="16"/>
      <c r="E25" s="16"/>
      <c r="F25" s="41"/>
      <c r="G25" s="41"/>
      <c r="H25" s="42" t="s">
        <v>192</v>
      </c>
      <c r="I25" s="42" t="s">
        <v>7</v>
      </c>
      <c r="J25" s="40"/>
      <c r="K25" s="58" t="s">
        <v>9</v>
      </c>
      <c r="L25" s="74"/>
      <c r="M25" s="9"/>
      <c r="N25" s="9"/>
      <c r="O25" s="9"/>
      <c r="P25" s="9"/>
      <c r="Q25" s="9"/>
      <c r="R25" s="63"/>
      <c r="S25" s="63"/>
      <c r="T25" s="63"/>
      <c r="U25" s="81" t="s">
        <v>9</v>
      </c>
      <c r="V25" s="86" t="s">
        <v>7</v>
      </c>
      <c r="W25" s="86" t="s">
        <v>7</v>
      </c>
      <c r="X25" s="86" t="s">
        <v>9</v>
      </c>
      <c r="Y25" s="86" t="s">
        <v>7</v>
      </c>
      <c r="Z25" s="86"/>
      <c r="AA25" s="82" t="s">
        <v>7</v>
      </c>
      <c r="AB25" s="82"/>
      <c r="AC25" s="82">
        <v>5</v>
      </c>
      <c r="AD25" s="92" t="s">
        <v>193</v>
      </c>
    </row>
    <row r="26" spans="1:99" x14ac:dyDescent="0.35">
      <c r="A26" s="43" t="s">
        <v>292</v>
      </c>
      <c r="B26" s="99" t="s">
        <v>7</v>
      </c>
      <c r="C26" s="20" t="s">
        <v>7</v>
      </c>
      <c r="D26" s="16"/>
      <c r="E26" s="16"/>
      <c r="F26" s="126"/>
      <c r="G26" s="126"/>
      <c r="H26" s="42"/>
      <c r="I26" s="42"/>
      <c r="J26" s="40"/>
      <c r="K26" s="58" t="s">
        <v>9</v>
      </c>
      <c r="L26" s="74"/>
      <c r="M26" s="9"/>
      <c r="N26" s="9"/>
      <c r="O26" s="9"/>
      <c r="P26" s="9"/>
      <c r="Q26" s="9"/>
      <c r="R26" s="80" t="s">
        <v>9</v>
      </c>
      <c r="S26" s="80" t="s">
        <v>9</v>
      </c>
      <c r="T26" s="63"/>
      <c r="U26" s="81" t="s">
        <v>9</v>
      </c>
      <c r="V26" s="86" t="s">
        <v>7</v>
      </c>
      <c r="W26" s="86" t="s">
        <v>7</v>
      </c>
      <c r="X26" s="86" t="s">
        <v>9</v>
      </c>
      <c r="Y26" s="86" t="s">
        <v>7</v>
      </c>
      <c r="Z26" s="86"/>
      <c r="AA26" s="82" t="s">
        <v>294</v>
      </c>
      <c r="AB26" s="82"/>
      <c r="AC26" s="82">
        <v>5</v>
      </c>
      <c r="AD26" s="105" t="s">
        <v>295</v>
      </c>
    </row>
    <row r="27" spans="1:99" x14ac:dyDescent="0.35">
      <c r="A27" s="44" t="s">
        <v>24</v>
      </c>
      <c r="B27" s="99" t="s">
        <v>7</v>
      </c>
      <c r="C27" s="20" t="s">
        <v>7</v>
      </c>
      <c r="D27" s="16"/>
      <c r="E27" s="20" t="s">
        <v>7</v>
      </c>
      <c r="F27" s="3"/>
      <c r="G27" s="3"/>
      <c r="H27" s="42" t="s">
        <v>9</v>
      </c>
      <c r="I27" s="42" t="s">
        <v>11</v>
      </c>
      <c r="J27" s="40"/>
      <c r="K27" s="58" t="s">
        <v>9</v>
      </c>
      <c r="L27" s="74">
        <v>0</v>
      </c>
      <c r="M27" s="26" t="s">
        <v>11</v>
      </c>
      <c r="N27" s="26" t="s">
        <v>11</v>
      </c>
      <c r="O27" s="26" t="s">
        <v>11</v>
      </c>
      <c r="P27" s="26" t="s">
        <v>11</v>
      </c>
      <c r="Q27" s="9"/>
      <c r="R27" s="80" t="s">
        <v>9</v>
      </c>
      <c r="S27" s="80" t="s">
        <v>9</v>
      </c>
      <c r="T27" s="63"/>
      <c r="U27" s="81" t="s">
        <v>9</v>
      </c>
      <c r="V27" s="86" t="s">
        <v>7</v>
      </c>
      <c r="W27" s="86" t="s">
        <v>7</v>
      </c>
      <c r="X27" s="86" t="s">
        <v>9</v>
      </c>
      <c r="Y27" s="86" t="s">
        <v>7</v>
      </c>
      <c r="Z27" s="86"/>
      <c r="AA27" s="82" t="s">
        <v>7</v>
      </c>
      <c r="AB27" s="82"/>
      <c r="AC27" s="82">
        <v>6</v>
      </c>
      <c r="AD27" s="105" t="s">
        <v>198</v>
      </c>
    </row>
    <row r="28" spans="1:99" s="13" customFormat="1" x14ac:dyDescent="0.35">
      <c r="A28" s="44" t="s">
        <v>25</v>
      </c>
      <c r="B28" s="99" t="s">
        <v>7</v>
      </c>
      <c r="C28" s="19" t="s">
        <v>7</v>
      </c>
      <c r="D28" s="19"/>
      <c r="E28" s="19"/>
      <c r="F28" s="14"/>
      <c r="G28" s="14"/>
      <c r="H28" s="54" t="s">
        <v>11</v>
      </c>
      <c r="I28" s="54" t="s">
        <v>11</v>
      </c>
      <c r="J28" s="11"/>
      <c r="K28" s="100" t="s">
        <v>9</v>
      </c>
      <c r="L28" s="76" t="s">
        <v>11</v>
      </c>
      <c r="M28" s="26" t="s">
        <v>11</v>
      </c>
      <c r="N28" s="26" t="s">
        <v>11</v>
      </c>
      <c r="O28" s="26" t="s">
        <v>11</v>
      </c>
      <c r="P28" s="26" t="s">
        <v>11</v>
      </c>
      <c r="Q28" s="9"/>
      <c r="R28" s="80" t="s">
        <v>9</v>
      </c>
      <c r="S28" s="80" t="s">
        <v>9</v>
      </c>
      <c r="T28" s="63"/>
      <c r="U28" s="81" t="s">
        <v>9</v>
      </c>
      <c r="V28" s="87" t="s">
        <v>7</v>
      </c>
      <c r="W28" s="87" t="s">
        <v>11</v>
      </c>
      <c r="X28" s="87" t="s">
        <v>11</v>
      </c>
      <c r="Y28" s="87" t="s">
        <v>9</v>
      </c>
      <c r="Z28" s="87" t="s">
        <v>201</v>
      </c>
      <c r="AA28" s="88" t="s">
        <v>7</v>
      </c>
      <c r="AB28" s="88"/>
      <c r="AC28" s="88">
        <v>5</v>
      </c>
      <c r="AD28" s="93" t="s">
        <v>202</v>
      </c>
    </row>
    <row r="29" spans="1:99" s="46" customFormat="1" x14ac:dyDescent="0.35">
      <c r="A29" s="43" t="s">
        <v>44</v>
      </c>
      <c r="B29" s="99" t="s">
        <v>7</v>
      </c>
      <c r="C29" s="19" t="s">
        <v>7</v>
      </c>
      <c r="D29" s="19"/>
      <c r="E29" s="19" t="s">
        <v>7</v>
      </c>
      <c r="F29" s="14"/>
      <c r="G29" s="14"/>
      <c r="H29" s="54" t="s">
        <v>9</v>
      </c>
      <c r="I29" s="54" t="s">
        <v>11</v>
      </c>
      <c r="J29" s="11"/>
      <c r="K29" s="100" t="s">
        <v>9</v>
      </c>
      <c r="L29" s="76">
        <v>0</v>
      </c>
      <c r="M29" s="26" t="s">
        <v>11</v>
      </c>
      <c r="N29" s="26" t="s">
        <v>11</v>
      </c>
      <c r="O29" s="26" t="s">
        <v>11</v>
      </c>
      <c r="P29" s="26" t="s">
        <v>11</v>
      </c>
      <c r="Q29" s="9"/>
      <c r="R29" s="80" t="s">
        <v>9</v>
      </c>
      <c r="S29" s="80" t="s">
        <v>9</v>
      </c>
      <c r="T29" s="63"/>
      <c r="U29" s="81" t="s">
        <v>9</v>
      </c>
      <c r="V29" s="87" t="s">
        <v>7</v>
      </c>
      <c r="W29" s="87" t="s">
        <v>7</v>
      </c>
      <c r="X29" s="87" t="s">
        <v>9</v>
      </c>
      <c r="Y29" s="87"/>
      <c r="Z29" s="87"/>
      <c r="AA29" s="88" t="s">
        <v>7</v>
      </c>
      <c r="AB29" s="88" t="s">
        <v>205</v>
      </c>
      <c r="AC29" s="88">
        <v>5</v>
      </c>
      <c r="AD29" s="123" t="s">
        <v>204</v>
      </c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</row>
    <row r="30" spans="1:99" s="114" customFormat="1" x14ac:dyDescent="0.35">
      <c r="A30" s="44" t="s">
        <v>38</v>
      </c>
      <c r="B30" s="99" t="s">
        <v>9</v>
      </c>
      <c r="C30" s="19"/>
      <c r="D30" s="19"/>
      <c r="E30" s="19"/>
      <c r="F30" s="14"/>
      <c r="G30" s="14"/>
      <c r="H30" s="54" t="s">
        <v>9</v>
      </c>
      <c r="I30" s="54" t="s">
        <v>7</v>
      </c>
      <c r="J30" s="11"/>
      <c r="K30" s="11"/>
      <c r="L30" s="76"/>
      <c r="M30" s="9"/>
      <c r="N30" s="9"/>
      <c r="O30" s="9"/>
      <c r="P30" s="9"/>
      <c r="Q30" s="9"/>
      <c r="R30" s="80" t="s">
        <v>11</v>
      </c>
      <c r="S30" s="80" t="s">
        <v>11</v>
      </c>
      <c r="T30" s="63"/>
      <c r="U30" s="81" t="s">
        <v>9</v>
      </c>
      <c r="V30" s="87" t="s">
        <v>7</v>
      </c>
      <c r="W30" s="87" t="s">
        <v>10</v>
      </c>
      <c r="X30" s="87" t="s">
        <v>10</v>
      </c>
      <c r="Y30" s="87" t="s">
        <v>10</v>
      </c>
      <c r="Z30" s="87" t="s">
        <v>212</v>
      </c>
      <c r="AA30" s="88" t="s">
        <v>7</v>
      </c>
      <c r="AB30" s="88"/>
      <c r="AC30" s="88" t="s">
        <v>11</v>
      </c>
      <c r="AD30" s="123" t="s">
        <v>213</v>
      </c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/>
      <c r="CT30" s="113"/>
      <c r="CU30" s="113"/>
    </row>
    <row r="31" spans="1:99" x14ac:dyDescent="0.35">
      <c r="A31" s="44" t="s">
        <v>26</v>
      </c>
      <c r="B31" s="99" t="s">
        <v>7</v>
      </c>
      <c r="C31" s="20" t="s">
        <v>7</v>
      </c>
      <c r="D31" s="16"/>
      <c r="E31" s="16"/>
      <c r="F31" s="41"/>
      <c r="G31" s="41"/>
      <c r="H31" s="42" t="s">
        <v>9</v>
      </c>
      <c r="I31" s="50"/>
      <c r="J31" s="40"/>
      <c r="K31" s="58" t="s">
        <v>9</v>
      </c>
      <c r="L31" s="74">
        <v>0</v>
      </c>
      <c r="M31" s="9">
        <v>85</v>
      </c>
      <c r="N31" s="26" t="s">
        <v>217</v>
      </c>
      <c r="O31" s="26" t="s">
        <v>11</v>
      </c>
      <c r="P31" s="26" t="s">
        <v>11</v>
      </c>
      <c r="Q31" s="9"/>
      <c r="R31" s="120" t="s">
        <v>9</v>
      </c>
      <c r="S31" s="120" t="s">
        <v>9</v>
      </c>
      <c r="T31" s="80" t="s">
        <v>221</v>
      </c>
      <c r="U31" s="81" t="s">
        <v>9</v>
      </c>
      <c r="V31" s="86" t="s">
        <v>7</v>
      </c>
      <c r="W31" s="86" t="s">
        <v>7</v>
      </c>
      <c r="X31" s="86" t="s">
        <v>9</v>
      </c>
      <c r="Y31" s="86" t="s">
        <v>7</v>
      </c>
      <c r="Z31" s="86"/>
      <c r="AA31" s="82" t="s">
        <v>7</v>
      </c>
      <c r="AB31" s="82" t="s">
        <v>170</v>
      </c>
      <c r="AC31" s="82">
        <v>10</v>
      </c>
      <c r="AD31" s="92" t="s">
        <v>223</v>
      </c>
    </row>
    <row r="32" spans="1:99" x14ac:dyDescent="0.35">
      <c r="A32" s="43" t="s">
        <v>45</v>
      </c>
      <c r="B32" s="99" t="s">
        <v>7</v>
      </c>
      <c r="C32" s="16"/>
      <c r="D32" s="16"/>
      <c r="E32" s="16"/>
      <c r="F32" s="41"/>
      <c r="G32" s="41"/>
      <c r="H32" s="42" t="s">
        <v>11</v>
      </c>
      <c r="I32" s="42" t="s">
        <v>7</v>
      </c>
      <c r="J32" s="40"/>
      <c r="K32" s="40"/>
      <c r="L32" s="74">
        <v>0</v>
      </c>
      <c r="M32" s="26" t="s">
        <v>11</v>
      </c>
      <c r="N32" s="26" t="s">
        <v>11</v>
      </c>
      <c r="O32" s="26" t="s">
        <v>11</v>
      </c>
      <c r="P32" s="26" t="s">
        <v>11</v>
      </c>
      <c r="Q32" s="9"/>
      <c r="R32" s="120" t="s">
        <v>9</v>
      </c>
      <c r="S32" s="120" t="s">
        <v>9</v>
      </c>
      <c r="T32" s="63"/>
      <c r="U32" s="81" t="s">
        <v>9</v>
      </c>
      <c r="V32" s="86" t="s">
        <v>7</v>
      </c>
      <c r="W32" s="86" t="s">
        <v>10</v>
      </c>
      <c r="X32" s="86" t="s">
        <v>10</v>
      </c>
      <c r="Y32" s="86" t="s">
        <v>10</v>
      </c>
      <c r="Z32" s="86" t="s">
        <v>11</v>
      </c>
      <c r="AA32" s="82" t="s">
        <v>9</v>
      </c>
      <c r="AB32" s="82"/>
      <c r="AC32" s="82" t="s">
        <v>11</v>
      </c>
      <c r="AD32" s="105" t="s">
        <v>227</v>
      </c>
    </row>
    <row r="33" spans="1:30" s="5" customFormat="1" x14ac:dyDescent="0.35">
      <c r="A33" s="47" t="s">
        <v>27</v>
      </c>
      <c r="B33" s="61" t="s">
        <v>7</v>
      </c>
      <c r="C33" s="18" t="s">
        <v>7</v>
      </c>
      <c r="D33" s="18"/>
      <c r="E33" s="18"/>
      <c r="F33" s="6"/>
      <c r="G33" s="6"/>
      <c r="H33" s="55" t="s">
        <v>9</v>
      </c>
      <c r="I33" s="55"/>
      <c r="J33" s="38"/>
      <c r="K33" s="38" t="s">
        <v>9</v>
      </c>
      <c r="L33" s="77">
        <v>0</v>
      </c>
      <c r="M33" s="7"/>
      <c r="N33" s="7"/>
      <c r="O33" s="7"/>
      <c r="P33" s="7"/>
      <c r="Q33" s="9"/>
      <c r="R33" s="120" t="s">
        <v>9</v>
      </c>
      <c r="S33" s="120" t="s">
        <v>9</v>
      </c>
      <c r="T33" s="66"/>
      <c r="U33" s="68" t="s">
        <v>9</v>
      </c>
      <c r="V33" s="90" t="s">
        <v>7</v>
      </c>
      <c r="W33" s="90" t="s">
        <v>7</v>
      </c>
      <c r="X33" s="90" t="s">
        <v>7</v>
      </c>
      <c r="Y33" s="90" t="s">
        <v>9</v>
      </c>
      <c r="Z33" s="90"/>
      <c r="AA33" s="71" t="s">
        <v>7</v>
      </c>
      <c r="AB33" s="82" t="s">
        <v>170</v>
      </c>
      <c r="AC33" s="71">
        <v>10</v>
      </c>
      <c r="AD33" s="94" t="s">
        <v>232</v>
      </c>
    </row>
    <row r="34" spans="1:30" s="5" customFormat="1" x14ac:dyDescent="0.35">
      <c r="A34" s="47" t="s">
        <v>46</v>
      </c>
      <c r="B34" s="61" t="s">
        <v>7</v>
      </c>
      <c r="C34" s="18" t="s">
        <v>7</v>
      </c>
      <c r="D34" s="18"/>
      <c r="E34" s="18"/>
      <c r="F34" s="6"/>
      <c r="G34" s="6"/>
      <c r="H34" s="55" t="s">
        <v>11</v>
      </c>
      <c r="I34" s="55"/>
      <c r="J34" s="38"/>
      <c r="K34" s="38" t="s">
        <v>9</v>
      </c>
      <c r="L34" s="77">
        <v>0</v>
      </c>
      <c r="M34" s="7" t="s">
        <v>11</v>
      </c>
      <c r="N34" s="7" t="s">
        <v>11</v>
      </c>
      <c r="O34" s="7" t="s">
        <v>11</v>
      </c>
      <c r="P34" s="7" t="s">
        <v>11</v>
      </c>
      <c r="Q34" s="9"/>
      <c r="R34" s="120" t="s">
        <v>9</v>
      </c>
      <c r="S34" s="120" t="s">
        <v>9</v>
      </c>
      <c r="T34" s="66"/>
      <c r="U34" s="68" t="s">
        <v>9</v>
      </c>
      <c r="V34" s="90" t="s">
        <v>7</v>
      </c>
      <c r="W34" s="90" t="s">
        <v>7</v>
      </c>
      <c r="X34" s="90" t="s">
        <v>7</v>
      </c>
      <c r="Y34" s="90" t="s">
        <v>7</v>
      </c>
      <c r="Z34" s="90" t="s">
        <v>7</v>
      </c>
      <c r="AA34" s="71" t="s">
        <v>7</v>
      </c>
      <c r="AB34" s="94" t="s">
        <v>241</v>
      </c>
      <c r="AC34" s="71">
        <v>5</v>
      </c>
      <c r="AD34" s="110"/>
    </row>
    <row r="35" spans="1:30" s="5" customFormat="1" x14ac:dyDescent="0.35">
      <c r="A35" s="47" t="s">
        <v>30</v>
      </c>
      <c r="B35" s="61"/>
      <c r="C35" s="18"/>
      <c r="D35" s="18"/>
      <c r="E35" s="18"/>
      <c r="F35" s="6"/>
      <c r="G35" s="6"/>
      <c r="H35" s="55" t="s">
        <v>11</v>
      </c>
      <c r="I35" s="55" t="s">
        <v>7</v>
      </c>
      <c r="J35" s="38"/>
      <c r="K35" s="38"/>
      <c r="L35" s="77" t="s">
        <v>11</v>
      </c>
      <c r="M35" s="7" t="s">
        <v>11</v>
      </c>
      <c r="N35" s="7" t="s">
        <v>11</v>
      </c>
      <c r="O35" s="7"/>
      <c r="P35" s="7" t="s">
        <v>11</v>
      </c>
      <c r="Q35" s="9"/>
      <c r="R35" s="120" t="s">
        <v>9</v>
      </c>
      <c r="S35" s="120" t="s">
        <v>9</v>
      </c>
      <c r="T35" s="66"/>
      <c r="U35" s="68"/>
      <c r="V35" s="90" t="s">
        <v>9</v>
      </c>
      <c r="W35" s="90" t="s">
        <v>7</v>
      </c>
      <c r="X35" s="90" t="s">
        <v>9</v>
      </c>
      <c r="Y35" s="90" t="s">
        <v>7</v>
      </c>
      <c r="Z35" s="90"/>
      <c r="AA35" s="71" t="s">
        <v>244</v>
      </c>
      <c r="AB35" s="94" t="s">
        <v>243</v>
      </c>
      <c r="AC35" s="71" t="s">
        <v>11</v>
      </c>
      <c r="AD35" s="109" t="s">
        <v>245</v>
      </c>
    </row>
    <row r="36" spans="1:30" x14ac:dyDescent="0.35">
      <c r="A36" s="43" t="s">
        <v>47</v>
      </c>
      <c r="B36" s="99" t="s">
        <v>9</v>
      </c>
      <c r="C36" s="16"/>
      <c r="D36" s="16"/>
      <c r="E36" s="16"/>
      <c r="F36" s="41"/>
      <c r="G36" s="41"/>
      <c r="H36" s="42" t="s">
        <v>11</v>
      </c>
      <c r="I36" s="42" t="s">
        <v>7</v>
      </c>
      <c r="J36" s="2"/>
      <c r="K36" s="2" t="s">
        <v>9</v>
      </c>
      <c r="L36" s="78" t="s">
        <v>11</v>
      </c>
      <c r="M36" s="26" t="s">
        <v>11</v>
      </c>
      <c r="N36" s="26" t="s">
        <v>11</v>
      </c>
      <c r="O36" s="26" t="s">
        <v>11</v>
      </c>
      <c r="P36" s="26" t="s">
        <v>11</v>
      </c>
      <c r="Q36" s="9"/>
      <c r="R36" s="80" t="s">
        <v>11</v>
      </c>
      <c r="S36" s="80" t="s">
        <v>9</v>
      </c>
      <c r="T36" s="63"/>
      <c r="U36" s="81" t="s">
        <v>9</v>
      </c>
      <c r="V36" s="91" t="s">
        <v>7</v>
      </c>
      <c r="W36" s="91" t="s">
        <v>7</v>
      </c>
      <c r="X36" s="91" t="s">
        <v>7</v>
      </c>
      <c r="Y36" s="91" t="s">
        <v>7</v>
      </c>
      <c r="Z36" s="91"/>
      <c r="AA36" s="82" t="s">
        <v>7</v>
      </c>
      <c r="AB36" s="82"/>
      <c r="AC36" s="82">
        <v>1</v>
      </c>
      <c r="AD36" s="108" t="s">
        <v>264</v>
      </c>
    </row>
    <row r="37" spans="1:30" x14ac:dyDescent="0.35">
      <c r="A37" s="43" t="s">
        <v>265</v>
      </c>
      <c r="B37" s="99" t="s">
        <v>9</v>
      </c>
      <c r="C37" s="16"/>
      <c r="D37" s="16"/>
      <c r="E37" s="16"/>
      <c r="F37" s="41"/>
      <c r="G37" s="41"/>
      <c r="H37" s="42"/>
      <c r="I37" s="42"/>
      <c r="J37" s="2"/>
      <c r="K37" s="2"/>
      <c r="L37" s="78">
        <v>31</v>
      </c>
      <c r="M37" s="26" t="s">
        <v>11</v>
      </c>
      <c r="N37" s="26" t="s">
        <v>267</v>
      </c>
      <c r="O37" s="26" t="s">
        <v>11</v>
      </c>
      <c r="P37" s="26">
        <v>1.4</v>
      </c>
      <c r="Q37" s="9"/>
      <c r="R37" s="80" t="s">
        <v>9</v>
      </c>
      <c r="S37" s="80" t="s">
        <v>9</v>
      </c>
      <c r="T37" s="63"/>
      <c r="U37" s="81" t="s">
        <v>9</v>
      </c>
      <c r="V37" s="91" t="s">
        <v>7</v>
      </c>
      <c r="W37" s="91" t="s">
        <v>7</v>
      </c>
      <c r="X37" s="91" t="s">
        <v>9</v>
      </c>
      <c r="Y37" s="91" t="s">
        <v>7</v>
      </c>
      <c r="Z37" s="91"/>
      <c r="AA37" s="82"/>
      <c r="AB37" s="82" t="s">
        <v>266</v>
      </c>
      <c r="AC37" s="82"/>
      <c r="AD37" s="109" t="s">
        <v>271</v>
      </c>
    </row>
    <row r="38" spans="1:30" s="15" customFormat="1" x14ac:dyDescent="0.35">
      <c r="A38" s="127"/>
      <c r="B38" s="127"/>
      <c r="C38" s="128"/>
      <c r="D38" s="128"/>
      <c r="E38" s="128"/>
      <c r="J38" s="129"/>
      <c r="K38" s="129"/>
      <c r="L38" s="130"/>
      <c r="V38" s="130"/>
      <c r="W38" s="130"/>
      <c r="X38" s="130"/>
      <c r="Y38" s="130"/>
      <c r="Z38" s="130"/>
      <c r="AA38" s="131"/>
      <c r="AB38" s="131"/>
      <c r="AC38" s="131"/>
      <c r="AD38" s="131"/>
    </row>
    <row r="39" spans="1:30" s="15" customFormat="1" x14ac:dyDescent="0.35">
      <c r="A39" s="127"/>
      <c r="B39" s="127"/>
      <c r="C39" s="128"/>
      <c r="D39" s="128"/>
      <c r="E39" s="128"/>
      <c r="J39" s="129"/>
      <c r="K39" s="129"/>
      <c r="L39" s="130"/>
      <c r="V39" s="131"/>
      <c r="W39" s="131"/>
      <c r="X39" s="131"/>
      <c r="Y39" s="131"/>
      <c r="Z39" s="131"/>
      <c r="AA39" s="131"/>
      <c r="AB39" s="131"/>
      <c r="AC39" s="131"/>
      <c r="AD39" s="131"/>
    </row>
    <row r="40" spans="1:30" s="15" customFormat="1" x14ac:dyDescent="0.35">
      <c r="A40" s="127" t="s">
        <v>276</v>
      </c>
      <c r="B40" s="127">
        <f xml:space="preserve"> COUNTIF(B5:B37,"X")</f>
        <v>20</v>
      </c>
      <c r="C40" s="127">
        <f t="shared" ref="C40:K40" si="0" xml:space="preserve"> COUNTIF(C5:C37,"X")</f>
        <v>19</v>
      </c>
      <c r="D40" s="127">
        <f t="shared" si="0"/>
        <v>0</v>
      </c>
      <c r="E40" s="127">
        <f t="shared" si="0"/>
        <v>3</v>
      </c>
      <c r="F40" s="127">
        <f t="shared" si="0"/>
        <v>0</v>
      </c>
      <c r="G40" s="127">
        <f t="shared" si="0"/>
        <v>0</v>
      </c>
      <c r="H40" s="15">
        <f>COUNTIF(H5:H37,"&lt;&gt;N")-COUNTIF(H5:H37,"-")-COUNTIF(H5:H37,"")</f>
        <v>3</v>
      </c>
      <c r="I40" s="127">
        <f t="shared" si="0"/>
        <v>14</v>
      </c>
      <c r="J40" s="127">
        <f t="shared" si="0"/>
        <v>0</v>
      </c>
      <c r="K40" s="127">
        <f t="shared" si="0"/>
        <v>0</v>
      </c>
      <c r="L40" s="127">
        <f xml:space="preserve"> SUM(L5:L37)</f>
        <v>31</v>
      </c>
      <c r="M40" s="127"/>
      <c r="N40" s="127"/>
      <c r="O40" s="127">
        <f xml:space="preserve"> COUNTIF(O5:O37,"X")</f>
        <v>0</v>
      </c>
      <c r="P40" s="127">
        <f>AVERAGE(P5:P37)</f>
        <v>1.4</v>
      </c>
      <c r="Q40" s="127"/>
      <c r="R40" s="127">
        <f t="shared" ref="R40:AA40" si="1" xml:space="preserve"> COUNTIF(R5:R37,"X")</f>
        <v>0</v>
      </c>
      <c r="S40" s="127">
        <f t="shared" si="1"/>
        <v>0</v>
      </c>
      <c r="T40" s="127"/>
      <c r="U40" s="127">
        <f t="shared" si="1"/>
        <v>0</v>
      </c>
      <c r="V40" s="127">
        <f t="shared" si="1"/>
        <v>29</v>
      </c>
      <c r="W40" s="127">
        <f t="shared" si="1"/>
        <v>26</v>
      </c>
      <c r="X40" s="127">
        <f t="shared" si="1"/>
        <v>11</v>
      </c>
      <c r="Y40" s="127">
        <f t="shared" si="1"/>
        <v>22</v>
      </c>
      <c r="Z40" s="15">
        <f>COUNTIF(Z5:Z37,"&lt;&gt;N")-COUNTIF(Z5:Z37,"-")-COUNTIF(Z5:Z37,"")</f>
        <v>8</v>
      </c>
      <c r="AA40" s="127">
        <f t="shared" si="1"/>
        <v>22</v>
      </c>
      <c r="AB40" s="131"/>
      <c r="AC40" s="127">
        <f xml:space="preserve"> COUNTIF(AC5:AC37,"15")</f>
        <v>2</v>
      </c>
      <c r="AD40" s="131"/>
    </row>
    <row r="41" spans="1:30" s="15" customFormat="1" x14ac:dyDescent="0.35">
      <c r="A41" s="127" t="s">
        <v>277</v>
      </c>
      <c r="B41" s="127">
        <f xml:space="preserve"> COUNTIF(B5:B37,"N")</f>
        <v>11</v>
      </c>
      <c r="C41" s="127">
        <f t="shared" ref="C41:K41" si="2" xml:space="preserve"> COUNTIF(C5:C37,"N")</f>
        <v>0</v>
      </c>
      <c r="D41" s="127">
        <f t="shared" si="2"/>
        <v>0</v>
      </c>
      <c r="E41" s="127">
        <f t="shared" si="2"/>
        <v>0</v>
      </c>
      <c r="F41" s="127">
        <f t="shared" si="2"/>
        <v>0</v>
      </c>
      <c r="G41" s="127">
        <f t="shared" si="2"/>
        <v>0</v>
      </c>
      <c r="H41" s="127">
        <f xml:space="preserve"> COUNTIF(H5:H37,"N")</f>
        <v>16</v>
      </c>
      <c r="I41" s="127">
        <f t="shared" si="2"/>
        <v>0</v>
      </c>
      <c r="J41" s="127">
        <f t="shared" si="2"/>
        <v>0</v>
      </c>
      <c r="K41" s="127">
        <f t="shared" si="2"/>
        <v>24</v>
      </c>
      <c r="L41" s="130"/>
      <c r="O41" s="127">
        <f t="shared" ref="O41:AA41" si="3" xml:space="preserve"> COUNTIF(O5:O37,"N")</f>
        <v>0</v>
      </c>
      <c r="P41" s="127"/>
      <c r="Q41" s="127"/>
      <c r="R41" s="127">
        <f t="shared" si="3"/>
        <v>27</v>
      </c>
      <c r="S41" s="127">
        <f t="shared" si="3"/>
        <v>29</v>
      </c>
      <c r="U41" s="127">
        <f t="shared" si="3"/>
        <v>26</v>
      </c>
      <c r="V41" s="127">
        <f t="shared" si="3"/>
        <v>1</v>
      </c>
      <c r="W41" s="127">
        <f t="shared" si="3"/>
        <v>1</v>
      </c>
      <c r="X41" s="127">
        <f t="shared" si="3"/>
        <v>15</v>
      </c>
      <c r="Y41" s="127">
        <f t="shared" si="3"/>
        <v>4</v>
      </c>
      <c r="Z41" s="127">
        <f t="shared" si="3"/>
        <v>1</v>
      </c>
      <c r="AA41" s="127">
        <f t="shared" si="3"/>
        <v>5</v>
      </c>
      <c r="AB41" s="131"/>
      <c r="AC41" s="131"/>
      <c r="AD41" s="131"/>
    </row>
    <row r="42" spans="1:30" s="15" customFormat="1" x14ac:dyDescent="0.35">
      <c r="A42" s="127"/>
      <c r="B42" s="127"/>
      <c r="C42" s="128"/>
      <c r="D42" s="128"/>
      <c r="E42" s="128"/>
      <c r="J42" s="129"/>
      <c r="K42" s="129"/>
      <c r="L42" s="127">
        <f xml:space="preserve"> COUNTIF(L5:L37,"&gt;0")</f>
        <v>1</v>
      </c>
      <c r="V42" s="131"/>
      <c r="W42" s="131"/>
      <c r="X42" s="131"/>
      <c r="Y42" s="131"/>
      <c r="Z42" s="131"/>
      <c r="AA42" s="131"/>
      <c r="AB42" s="131"/>
      <c r="AC42" s="131"/>
      <c r="AD42" s="131"/>
    </row>
    <row r="43" spans="1:30" s="15" customFormat="1" x14ac:dyDescent="0.35">
      <c r="A43" s="127"/>
      <c r="B43" s="127"/>
      <c r="C43" s="128"/>
      <c r="D43" s="128"/>
      <c r="E43" s="128"/>
      <c r="J43" s="129"/>
      <c r="K43" s="129"/>
      <c r="L43" s="130"/>
      <c r="V43" s="131"/>
      <c r="W43" s="131"/>
      <c r="X43" s="131"/>
      <c r="Y43" s="131"/>
      <c r="Z43" s="131"/>
      <c r="AA43" s="131"/>
      <c r="AB43" s="131"/>
      <c r="AC43" s="131"/>
      <c r="AD43" s="131"/>
    </row>
    <row r="44" spans="1:30" s="15" customFormat="1" x14ac:dyDescent="0.35">
      <c r="A44" s="127"/>
      <c r="B44" s="127"/>
      <c r="C44" s="128"/>
      <c r="D44" s="128"/>
      <c r="E44" s="128"/>
      <c r="J44" s="129"/>
      <c r="K44" s="129"/>
      <c r="L44" s="130"/>
      <c r="V44" s="131"/>
      <c r="W44" s="131"/>
      <c r="X44" s="131"/>
      <c r="Y44" s="131"/>
      <c r="Z44" s="131"/>
      <c r="AA44" s="131"/>
      <c r="AB44" s="131"/>
      <c r="AC44" s="131"/>
      <c r="AD44" s="131"/>
    </row>
    <row r="45" spans="1:30" s="15" customFormat="1" x14ac:dyDescent="0.35">
      <c r="A45" s="127"/>
      <c r="B45" s="127"/>
      <c r="C45" s="128"/>
      <c r="D45" s="128"/>
      <c r="E45" s="128"/>
      <c r="J45" s="129"/>
      <c r="K45" s="129"/>
      <c r="L45" s="130"/>
      <c r="V45" s="131"/>
      <c r="W45" s="131"/>
      <c r="X45" s="131"/>
      <c r="Y45" s="131"/>
      <c r="Z45" s="131"/>
      <c r="AA45" s="131"/>
      <c r="AB45" s="131"/>
      <c r="AC45" s="131"/>
      <c r="AD45" s="131"/>
    </row>
    <row r="46" spans="1:30" s="15" customFormat="1" x14ac:dyDescent="0.35">
      <c r="A46" s="127"/>
      <c r="B46" s="127"/>
      <c r="C46" s="128"/>
      <c r="D46" s="128"/>
      <c r="E46" s="128"/>
      <c r="J46" s="129"/>
      <c r="K46" s="129"/>
      <c r="L46" s="130"/>
      <c r="V46" s="131"/>
      <c r="W46" s="131"/>
      <c r="X46" s="131"/>
      <c r="Y46" s="131"/>
      <c r="Z46" s="131"/>
      <c r="AA46" s="131"/>
      <c r="AB46" s="131"/>
      <c r="AC46" s="131"/>
      <c r="AD46" s="131"/>
    </row>
    <row r="47" spans="1:30" s="15" customFormat="1" x14ac:dyDescent="0.35">
      <c r="A47" s="127"/>
      <c r="B47" s="127"/>
      <c r="C47" s="128"/>
      <c r="D47" s="128"/>
      <c r="E47" s="128"/>
      <c r="J47" s="129"/>
      <c r="K47" s="129"/>
      <c r="L47" s="130"/>
      <c r="V47" s="131"/>
      <c r="W47" s="131"/>
      <c r="X47" s="131"/>
      <c r="Y47" s="131"/>
      <c r="Z47" s="131"/>
      <c r="AA47" s="131"/>
      <c r="AB47" s="131"/>
      <c r="AC47" s="131"/>
      <c r="AD47" s="131"/>
    </row>
    <row r="48" spans="1:30" s="15" customFormat="1" x14ac:dyDescent="0.35">
      <c r="A48" s="127"/>
      <c r="B48" s="127"/>
      <c r="C48" s="128"/>
      <c r="D48" s="128"/>
      <c r="E48" s="128"/>
      <c r="J48" s="129"/>
      <c r="K48" s="129"/>
      <c r="L48" s="130"/>
      <c r="V48" s="131"/>
      <c r="W48" s="131"/>
      <c r="X48" s="131"/>
      <c r="Y48" s="131"/>
      <c r="Z48" s="131"/>
      <c r="AA48" s="131"/>
      <c r="AB48" s="131"/>
      <c r="AC48" s="131"/>
      <c r="AD48" s="132"/>
    </row>
    <row r="49" spans="1:30" s="15" customFormat="1" x14ac:dyDescent="0.35">
      <c r="A49" s="127"/>
      <c r="B49" s="127"/>
      <c r="C49" s="128"/>
      <c r="D49" s="128"/>
      <c r="E49" s="128"/>
      <c r="J49" s="129"/>
      <c r="K49" s="129"/>
      <c r="L49" s="130"/>
      <c r="V49" s="131"/>
      <c r="W49" s="131"/>
      <c r="X49" s="131"/>
      <c r="Y49" s="131"/>
      <c r="Z49" s="131"/>
      <c r="AA49" s="131"/>
      <c r="AB49" s="131"/>
      <c r="AC49" s="131"/>
      <c r="AD49" s="131"/>
    </row>
    <row r="50" spans="1:30" s="15" customFormat="1" x14ac:dyDescent="0.35">
      <c r="A50" s="127"/>
      <c r="B50" s="127"/>
      <c r="C50" s="128"/>
      <c r="D50" s="128"/>
      <c r="E50" s="128"/>
      <c r="J50" s="129"/>
      <c r="K50" s="129"/>
      <c r="L50" s="130"/>
      <c r="V50" s="131"/>
      <c r="W50" s="131"/>
      <c r="X50" s="131"/>
      <c r="Y50" s="131"/>
      <c r="Z50" s="131"/>
      <c r="AA50" s="131"/>
      <c r="AB50" s="131"/>
      <c r="AC50" s="131"/>
      <c r="AD50" s="131"/>
    </row>
    <row r="51" spans="1:30" s="15" customFormat="1" x14ac:dyDescent="0.35">
      <c r="A51" s="127"/>
      <c r="B51" s="127"/>
      <c r="C51" s="128"/>
      <c r="D51" s="128"/>
      <c r="E51" s="128"/>
      <c r="J51" s="129"/>
      <c r="K51" s="129"/>
      <c r="L51" s="130"/>
      <c r="V51" s="131"/>
      <c r="W51" s="131"/>
      <c r="X51" s="131"/>
      <c r="Y51" s="131"/>
      <c r="Z51" s="131"/>
      <c r="AA51" s="131"/>
      <c r="AB51" s="131"/>
      <c r="AC51" s="131"/>
      <c r="AD51" s="131"/>
    </row>
    <row r="52" spans="1:30" s="15" customFormat="1" x14ac:dyDescent="0.35">
      <c r="L52" s="131"/>
      <c r="V52" s="131"/>
      <c r="W52" s="131"/>
      <c r="X52" s="131"/>
      <c r="Y52" s="131"/>
      <c r="Z52" s="131"/>
      <c r="AA52" s="131"/>
      <c r="AB52" s="131"/>
      <c r="AC52" s="131"/>
      <c r="AD52" s="131"/>
    </row>
  </sheetData>
  <mergeCells count="10">
    <mergeCell ref="V1:AD1"/>
    <mergeCell ref="V2:Y2"/>
    <mergeCell ref="V4:W4"/>
    <mergeCell ref="X4:Y4"/>
    <mergeCell ref="AA4:AC4"/>
    <mergeCell ref="R1:T1"/>
    <mergeCell ref="A1:A3"/>
    <mergeCell ref="C1:F1"/>
    <mergeCell ref="J1:K1"/>
    <mergeCell ref="M1:P1"/>
  </mergeCells>
  <phoneticPr fontId="44" type="noConversion"/>
  <hyperlinks>
    <hyperlink ref="AD6" r:id="rId1" location="38;Gesetzesnummer=10012777" display="http://www.ris.bka.gv.at/GeltendeFassung.wxe?Abfrage=Bundesnormen&amp; - 38;Gesetzesnummer=10012777"/>
    <hyperlink ref="AD12" r:id="rId2"/>
    <hyperlink ref="AD13" r:id="rId3"/>
    <hyperlink ref="AD14" r:id="rId4"/>
    <hyperlink ref="AD16" r:id="rId5"/>
    <hyperlink ref="AD17" r:id="rId6"/>
    <hyperlink ref="AD22" r:id="rId7"/>
    <hyperlink ref="AD24" r:id="rId8"/>
    <hyperlink ref="AD27" r:id="rId9"/>
    <hyperlink ref="AD29" r:id="rId10"/>
    <hyperlink ref="AD30" r:id="rId11"/>
    <hyperlink ref="AD32" r:id="rId12"/>
    <hyperlink ref="AD35" r:id="rId13" display="http://www.pts.se/upload/Foreskrifter/PTSFS%202014_4-avgifter.pdf"/>
    <hyperlink ref="AD9" r:id="rId14" location="a8"/>
    <hyperlink ref="AD37" r:id="rId15"/>
    <hyperlink ref="AD20" r:id="rId16"/>
    <hyperlink ref="AD26" r:id="rId17"/>
  </hyperlinks>
  <pageMargins left="0.7" right="0.7" top="0.75" bottom="0.75" header="0.3" footer="0.3"/>
  <pageSetup paperSize="9" orientation="portrait" verticalDpi="0" r:id="rId1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52"/>
  <sheetViews>
    <sheetView zoomScale="80" zoomScaleNormal="80" workbookViewId="0">
      <pane ySplit="4" topLeftCell="A35" activePane="bottomLeft" state="frozen"/>
      <selection pane="bottomLeft" activeCell="B40" sqref="B40:T40"/>
    </sheetView>
  </sheetViews>
  <sheetFormatPr defaultColWidth="9.1796875" defaultRowHeight="14.5" x14ac:dyDescent="0.35"/>
  <cols>
    <col min="1" max="2" width="12.7265625" style="4" customWidth="1"/>
    <col min="3" max="7" width="9.1796875" style="4"/>
    <col min="8" max="8" width="12" style="4" customWidth="1"/>
    <col min="9" max="11" width="9.1796875" style="4"/>
    <col min="12" max="12" width="9.1796875" style="79"/>
    <col min="13" max="13" width="16.7265625" style="4" customWidth="1"/>
    <col min="14" max="14" width="18.81640625" style="4" customWidth="1"/>
    <col min="15" max="16" width="9.1796875" style="4"/>
    <col min="17" max="17" width="18.453125" style="4" customWidth="1"/>
    <col min="18" max="19" width="9.1796875" style="62"/>
    <col min="20" max="20" width="12.26953125" style="62" customWidth="1"/>
    <col min="21" max="21" width="9.1796875" style="79"/>
    <col min="22" max="16384" width="9.1796875" style="4"/>
  </cols>
  <sheetData>
    <row r="1" spans="1:22" ht="15" customHeight="1" x14ac:dyDescent="0.35">
      <c r="A1" s="160" t="s">
        <v>28</v>
      </c>
      <c r="B1" s="97"/>
      <c r="C1" s="161" t="s">
        <v>0</v>
      </c>
      <c r="D1" s="161"/>
      <c r="E1" s="161"/>
      <c r="F1" s="161"/>
      <c r="G1" s="39"/>
      <c r="H1" s="50"/>
      <c r="I1" s="50"/>
      <c r="J1" s="162" t="s">
        <v>1</v>
      </c>
      <c r="K1" s="163"/>
      <c r="L1" s="74"/>
      <c r="M1" s="164" t="s">
        <v>4</v>
      </c>
      <c r="N1" s="165"/>
      <c r="O1" s="166"/>
      <c r="P1" s="166"/>
      <c r="Q1" s="9"/>
      <c r="R1" s="157" t="s">
        <v>67</v>
      </c>
      <c r="S1" s="158"/>
      <c r="T1" s="159"/>
      <c r="U1" s="96"/>
    </row>
    <row r="2" spans="1:22" x14ac:dyDescent="0.35">
      <c r="A2" s="160"/>
      <c r="B2" s="97"/>
      <c r="C2" s="39"/>
      <c r="D2" s="39"/>
      <c r="E2" s="39"/>
      <c r="F2" s="39"/>
      <c r="G2" s="39"/>
      <c r="H2" s="50"/>
      <c r="I2" s="50"/>
      <c r="J2" s="40"/>
      <c r="K2" s="40"/>
      <c r="L2" s="74"/>
      <c r="M2" s="26"/>
      <c r="N2" s="26"/>
      <c r="O2" s="9"/>
      <c r="P2" s="9"/>
      <c r="Q2" s="9"/>
      <c r="R2" s="63"/>
      <c r="S2" s="63"/>
      <c r="T2" s="63"/>
      <c r="U2" s="82"/>
    </row>
    <row r="3" spans="1:22" ht="284.5" x14ac:dyDescent="0.35">
      <c r="A3" s="160"/>
      <c r="B3" s="98" t="s">
        <v>275</v>
      </c>
      <c r="C3" s="48" t="s">
        <v>49</v>
      </c>
      <c r="D3" s="48" t="s">
        <v>52</v>
      </c>
      <c r="E3" s="48" t="s">
        <v>50</v>
      </c>
      <c r="F3" s="48" t="s">
        <v>51</v>
      </c>
      <c r="G3" s="48" t="s">
        <v>53</v>
      </c>
      <c r="H3" s="51" t="s">
        <v>55</v>
      </c>
      <c r="I3" s="51" t="s">
        <v>81</v>
      </c>
      <c r="J3" s="49" t="s">
        <v>2</v>
      </c>
      <c r="K3" s="49" t="s">
        <v>3</v>
      </c>
      <c r="L3" s="73" t="s">
        <v>71</v>
      </c>
      <c r="M3" s="56" t="s">
        <v>56</v>
      </c>
      <c r="N3" s="56" t="s">
        <v>73</v>
      </c>
      <c r="O3" s="56" t="s">
        <v>57</v>
      </c>
      <c r="P3" s="57" t="s">
        <v>6</v>
      </c>
      <c r="Q3" s="8" t="s">
        <v>5</v>
      </c>
      <c r="R3" s="64" t="s">
        <v>58</v>
      </c>
      <c r="S3" s="64" t="s">
        <v>59</v>
      </c>
      <c r="T3" s="64" t="s">
        <v>60</v>
      </c>
      <c r="U3" s="84" t="s">
        <v>76</v>
      </c>
    </row>
    <row r="4" spans="1:22" s="23" customFormat="1" x14ac:dyDescent="0.35">
      <c r="A4" s="21" t="s">
        <v>29</v>
      </c>
      <c r="B4" s="29"/>
      <c r="C4" s="29"/>
      <c r="D4" s="29"/>
      <c r="E4" s="29"/>
      <c r="F4" s="29"/>
      <c r="G4" s="29"/>
      <c r="H4" s="29"/>
      <c r="I4" s="29"/>
      <c r="J4" s="30"/>
      <c r="K4" s="30"/>
      <c r="L4" s="75"/>
      <c r="M4" s="22"/>
      <c r="N4" s="22"/>
      <c r="O4" s="22"/>
      <c r="P4" s="22"/>
      <c r="Q4" s="22"/>
      <c r="R4" s="22"/>
      <c r="S4" s="22"/>
      <c r="T4" s="22"/>
      <c r="U4" s="95"/>
    </row>
    <row r="5" spans="1:22" x14ac:dyDescent="0.35">
      <c r="A5" s="43" t="s">
        <v>40</v>
      </c>
      <c r="B5" s="99" t="s">
        <v>7</v>
      </c>
      <c r="C5" s="20"/>
      <c r="D5" s="16"/>
      <c r="E5" s="16"/>
      <c r="F5" s="39"/>
      <c r="G5" s="3" t="s">
        <v>79</v>
      </c>
      <c r="H5" s="42"/>
      <c r="I5" s="42" t="s">
        <v>7</v>
      </c>
      <c r="J5" s="58" t="s">
        <v>7</v>
      </c>
      <c r="K5" s="40"/>
      <c r="L5" s="74">
        <v>0</v>
      </c>
      <c r="M5" s="9"/>
      <c r="N5" s="26" t="s">
        <v>82</v>
      </c>
      <c r="O5" s="26" t="s">
        <v>11</v>
      </c>
      <c r="P5" s="26" t="s">
        <v>11</v>
      </c>
      <c r="Q5" s="26" t="s">
        <v>11</v>
      </c>
      <c r="R5" s="80" t="s">
        <v>9</v>
      </c>
      <c r="S5" s="80" t="s">
        <v>9</v>
      </c>
      <c r="T5" s="80" t="s">
        <v>11</v>
      </c>
      <c r="U5" s="82">
        <v>15</v>
      </c>
    </row>
    <row r="6" spans="1:22" x14ac:dyDescent="0.35">
      <c r="A6" s="44" t="s">
        <v>12</v>
      </c>
      <c r="B6" s="99" t="s">
        <v>9</v>
      </c>
      <c r="C6" s="20"/>
      <c r="D6" s="20"/>
      <c r="E6" s="16"/>
      <c r="F6" s="39"/>
      <c r="G6" s="39"/>
      <c r="H6" s="42" t="s">
        <v>11</v>
      </c>
      <c r="I6" s="50"/>
      <c r="J6" s="40"/>
      <c r="K6" s="40"/>
      <c r="L6" s="74" t="s">
        <v>11</v>
      </c>
      <c r="M6" s="26" t="s">
        <v>11</v>
      </c>
      <c r="N6" s="26" t="s">
        <v>11</v>
      </c>
      <c r="O6" s="26" t="s">
        <v>11</v>
      </c>
      <c r="P6" s="26" t="s">
        <v>11</v>
      </c>
      <c r="Q6" s="26" t="s">
        <v>11</v>
      </c>
      <c r="R6" s="80" t="s">
        <v>11</v>
      </c>
      <c r="S6" s="80" t="s">
        <v>11</v>
      </c>
      <c r="T6" s="80" t="s">
        <v>11</v>
      </c>
      <c r="U6" s="82"/>
    </row>
    <row r="7" spans="1:22" x14ac:dyDescent="0.35">
      <c r="A7" s="44" t="s">
        <v>13</v>
      </c>
      <c r="B7" s="99" t="s">
        <v>9</v>
      </c>
      <c r="C7" s="17"/>
      <c r="D7" s="17"/>
      <c r="E7" s="17"/>
      <c r="F7" s="10"/>
      <c r="G7" s="10"/>
      <c r="H7" s="101" t="s">
        <v>11</v>
      </c>
      <c r="I7" s="52"/>
      <c r="J7" s="11"/>
      <c r="K7" s="11"/>
      <c r="L7" s="76"/>
      <c r="M7" s="12"/>
      <c r="N7" s="12"/>
      <c r="O7" s="12"/>
      <c r="P7" s="12"/>
      <c r="Q7" s="9"/>
      <c r="R7" s="63"/>
      <c r="S7" s="63"/>
      <c r="T7" s="63"/>
      <c r="U7" s="88"/>
    </row>
    <row r="8" spans="1:22" x14ac:dyDescent="0.35">
      <c r="A8" s="43" t="s">
        <v>41</v>
      </c>
      <c r="B8" s="99" t="s">
        <v>9</v>
      </c>
      <c r="C8" s="16"/>
      <c r="D8" s="16"/>
      <c r="E8" s="16"/>
      <c r="F8" s="39"/>
      <c r="G8" s="39"/>
      <c r="H8" s="42" t="s">
        <v>9</v>
      </c>
      <c r="I8" s="42" t="s">
        <v>7</v>
      </c>
      <c r="J8" s="40"/>
      <c r="K8" s="58" t="s">
        <v>9</v>
      </c>
      <c r="L8" s="74" t="s">
        <v>11</v>
      </c>
      <c r="M8" s="9"/>
      <c r="N8" s="9"/>
      <c r="O8" s="9"/>
      <c r="P8" s="9"/>
      <c r="Q8" s="9"/>
      <c r="R8" s="80" t="s">
        <v>9</v>
      </c>
      <c r="S8" s="80" t="s">
        <v>9</v>
      </c>
      <c r="T8" s="63"/>
      <c r="U8" s="82"/>
    </row>
    <row r="9" spans="1:22" x14ac:dyDescent="0.35">
      <c r="A9" s="43" t="s">
        <v>48</v>
      </c>
      <c r="B9" s="99" t="s">
        <v>9</v>
      </c>
      <c r="C9" s="16"/>
      <c r="D9" s="16"/>
      <c r="E9" s="16"/>
      <c r="F9" s="39"/>
      <c r="G9" s="39"/>
      <c r="H9" s="42" t="s">
        <v>248</v>
      </c>
      <c r="I9" s="42" t="s">
        <v>7</v>
      </c>
      <c r="J9" s="40"/>
      <c r="K9" s="40"/>
      <c r="L9" s="74"/>
      <c r="M9" s="9"/>
      <c r="N9" s="9"/>
      <c r="O9" s="9"/>
      <c r="P9" s="9"/>
      <c r="Q9" s="9"/>
      <c r="R9" s="80" t="s">
        <v>9</v>
      </c>
      <c r="S9" s="80" t="s">
        <v>9</v>
      </c>
      <c r="T9" s="63"/>
      <c r="U9" s="82"/>
    </row>
    <row r="10" spans="1:22" x14ac:dyDescent="0.35">
      <c r="A10" s="43" t="s">
        <v>106</v>
      </c>
      <c r="B10" s="99" t="s">
        <v>9</v>
      </c>
      <c r="C10" s="16"/>
      <c r="D10" s="16"/>
      <c r="E10" s="16"/>
      <c r="F10" s="39"/>
      <c r="G10" s="39"/>
      <c r="H10" s="42" t="s">
        <v>11</v>
      </c>
      <c r="I10" s="42" t="s">
        <v>7</v>
      </c>
      <c r="J10" s="40"/>
      <c r="K10" s="58" t="s">
        <v>9</v>
      </c>
      <c r="L10" s="74"/>
      <c r="M10" s="9"/>
      <c r="N10" s="9"/>
      <c r="O10" s="9"/>
      <c r="P10" s="9"/>
      <c r="Q10" s="9"/>
      <c r="R10" s="63"/>
      <c r="S10" s="63"/>
      <c r="T10" s="63"/>
      <c r="U10" s="82"/>
      <c r="V10" s="59" t="s">
        <v>108</v>
      </c>
    </row>
    <row r="11" spans="1:22" x14ac:dyDescent="0.35">
      <c r="A11" s="44" t="s">
        <v>15</v>
      </c>
      <c r="B11" s="99" t="s">
        <v>9</v>
      </c>
      <c r="C11" s="16"/>
      <c r="D11" s="16"/>
      <c r="E11" s="16"/>
      <c r="F11" s="39"/>
      <c r="G11" s="39"/>
      <c r="H11" s="42" t="s">
        <v>9</v>
      </c>
      <c r="I11" s="42" t="s">
        <v>7</v>
      </c>
      <c r="J11" s="40"/>
      <c r="K11" s="58" t="s">
        <v>9</v>
      </c>
      <c r="L11" s="74" t="s">
        <v>11</v>
      </c>
      <c r="M11" s="9"/>
      <c r="N11" s="9"/>
      <c r="O11" s="9"/>
      <c r="P11" s="9"/>
      <c r="Q11" s="9"/>
      <c r="R11" s="80" t="s">
        <v>9</v>
      </c>
      <c r="S11" s="80" t="s">
        <v>9</v>
      </c>
      <c r="T11" s="63"/>
      <c r="U11" s="82" t="s">
        <v>11</v>
      </c>
    </row>
    <row r="12" spans="1:22" x14ac:dyDescent="0.35">
      <c r="A12" s="44" t="s">
        <v>14</v>
      </c>
      <c r="B12" s="99" t="s">
        <v>7</v>
      </c>
      <c r="C12" s="20" t="s">
        <v>7</v>
      </c>
      <c r="D12" s="16"/>
      <c r="E12" s="16"/>
      <c r="F12" s="39"/>
      <c r="G12" s="39"/>
      <c r="H12" s="42" t="s">
        <v>123</v>
      </c>
      <c r="I12" s="50"/>
      <c r="J12" s="40"/>
      <c r="K12" s="58" t="s">
        <v>9</v>
      </c>
      <c r="L12" s="74">
        <v>1</v>
      </c>
      <c r="M12" s="26" t="s">
        <v>11</v>
      </c>
      <c r="N12" s="26" t="s">
        <v>11</v>
      </c>
      <c r="O12" s="26" t="s">
        <v>11</v>
      </c>
      <c r="P12" s="26" t="s">
        <v>11</v>
      </c>
      <c r="Q12" s="9"/>
      <c r="R12" s="80" t="s">
        <v>9</v>
      </c>
      <c r="S12" s="80" t="s">
        <v>9</v>
      </c>
      <c r="T12" s="63"/>
      <c r="U12" s="82" t="s">
        <v>135</v>
      </c>
      <c r="V12" s="28" t="s">
        <v>131</v>
      </c>
    </row>
    <row r="13" spans="1:22" x14ac:dyDescent="0.35">
      <c r="A13" s="44" t="s">
        <v>16</v>
      </c>
      <c r="B13" s="99" t="s">
        <v>7</v>
      </c>
      <c r="C13" s="20" t="s">
        <v>7</v>
      </c>
      <c r="D13" s="16"/>
      <c r="E13" s="20" t="s">
        <v>7</v>
      </c>
      <c r="F13" s="39"/>
      <c r="G13" s="39"/>
      <c r="H13" s="42" t="s">
        <v>9</v>
      </c>
      <c r="I13" s="50"/>
      <c r="J13" s="40"/>
      <c r="K13" s="58" t="s">
        <v>9</v>
      </c>
      <c r="L13" s="74">
        <v>0</v>
      </c>
      <c r="M13" s="26" t="s">
        <v>11</v>
      </c>
      <c r="N13" s="26" t="s">
        <v>11</v>
      </c>
      <c r="O13" s="26" t="s">
        <v>11</v>
      </c>
      <c r="P13" s="26" t="s">
        <v>11</v>
      </c>
      <c r="Q13" s="9"/>
      <c r="R13" s="80" t="s">
        <v>9</v>
      </c>
      <c r="S13" s="80" t="s">
        <v>9</v>
      </c>
      <c r="T13" s="63"/>
      <c r="U13" s="82" t="s">
        <v>11</v>
      </c>
    </row>
    <row r="14" spans="1:22" x14ac:dyDescent="0.35">
      <c r="A14" s="44" t="s">
        <v>17</v>
      </c>
      <c r="B14" s="99" t="s">
        <v>11</v>
      </c>
      <c r="C14" s="16"/>
      <c r="D14" s="16"/>
      <c r="E14" s="16"/>
      <c r="F14" s="39"/>
      <c r="G14" s="3" t="s">
        <v>11</v>
      </c>
      <c r="H14" s="42" t="s">
        <v>11</v>
      </c>
      <c r="I14" s="42" t="s">
        <v>11</v>
      </c>
      <c r="J14" s="40"/>
      <c r="K14" s="58" t="s">
        <v>11</v>
      </c>
      <c r="L14" s="74" t="s">
        <v>11</v>
      </c>
      <c r="M14" s="9"/>
      <c r="N14" s="9"/>
      <c r="O14" s="9"/>
      <c r="P14" s="9"/>
      <c r="Q14" s="9"/>
      <c r="R14" s="80" t="s">
        <v>9</v>
      </c>
      <c r="S14" s="80" t="s">
        <v>9</v>
      </c>
      <c r="T14" s="63"/>
      <c r="U14" s="82">
        <v>1</v>
      </c>
    </row>
    <row r="15" spans="1:22" x14ac:dyDescent="0.35">
      <c r="A15" s="44" t="s">
        <v>18</v>
      </c>
      <c r="B15" s="60"/>
      <c r="C15" s="16"/>
      <c r="D15" s="16"/>
      <c r="E15" s="16"/>
      <c r="F15" s="39"/>
      <c r="G15" s="39"/>
      <c r="H15" s="42" t="s">
        <v>9</v>
      </c>
      <c r="I15" s="42" t="s">
        <v>7</v>
      </c>
      <c r="J15" s="40"/>
      <c r="K15" s="40"/>
      <c r="L15" s="74" t="s">
        <v>11</v>
      </c>
      <c r="M15" s="26" t="s">
        <v>11</v>
      </c>
      <c r="N15" s="26" t="s">
        <v>11</v>
      </c>
      <c r="O15" s="26" t="s">
        <v>11</v>
      </c>
      <c r="P15" s="26" t="s">
        <v>11</v>
      </c>
      <c r="Q15" s="9"/>
      <c r="R15" s="80" t="s">
        <v>9</v>
      </c>
      <c r="S15" s="80" t="s">
        <v>9</v>
      </c>
      <c r="T15" s="63"/>
      <c r="U15" s="82" t="s">
        <v>11</v>
      </c>
    </row>
    <row r="16" spans="1:22" x14ac:dyDescent="0.35">
      <c r="A16" s="44" t="s">
        <v>19</v>
      </c>
      <c r="B16" s="99" t="s">
        <v>9</v>
      </c>
      <c r="C16" s="16"/>
      <c r="D16" s="16"/>
      <c r="E16" s="16"/>
      <c r="F16" s="39"/>
      <c r="G16" s="39"/>
      <c r="H16" s="42" t="s">
        <v>11</v>
      </c>
      <c r="I16" s="42" t="s">
        <v>11</v>
      </c>
      <c r="J16" s="40"/>
      <c r="K16" s="58" t="s">
        <v>11</v>
      </c>
      <c r="L16" s="74" t="s">
        <v>11</v>
      </c>
      <c r="M16" s="26" t="s">
        <v>11</v>
      </c>
      <c r="N16" s="26" t="s">
        <v>11</v>
      </c>
      <c r="O16" s="26" t="s">
        <v>11</v>
      </c>
      <c r="P16" s="26" t="s">
        <v>11</v>
      </c>
      <c r="Q16" s="9"/>
      <c r="R16" s="80" t="s">
        <v>9</v>
      </c>
      <c r="S16" s="80" t="s">
        <v>9</v>
      </c>
      <c r="T16" s="63"/>
      <c r="U16" s="82" t="s">
        <v>11</v>
      </c>
      <c r="V16" s="28"/>
    </row>
    <row r="17" spans="1:90" x14ac:dyDescent="0.35">
      <c r="A17" s="43" t="s">
        <v>36</v>
      </c>
      <c r="B17" s="99"/>
      <c r="C17" s="16"/>
      <c r="D17" s="16"/>
      <c r="E17" s="16"/>
      <c r="F17" s="39"/>
      <c r="G17" s="39"/>
      <c r="H17" s="42" t="s">
        <v>9</v>
      </c>
      <c r="I17" s="50"/>
      <c r="J17" s="40"/>
      <c r="K17" s="40"/>
      <c r="L17" s="74" t="s">
        <v>11</v>
      </c>
      <c r="M17" s="26" t="s">
        <v>11</v>
      </c>
      <c r="N17" s="26" t="s">
        <v>11</v>
      </c>
      <c r="O17" s="26" t="s">
        <v>11</v>
      </c>
      <c r="P17" s="26" t="s">
        <v>11</v>
      </c>
      <c r="Q17" s="9"/>
      <c r="R17" s="80" t="s">
        <v>9</v>
      </c>
      <c r="S17" s="80" t="s">
        <v>9</v>
      </c>
      <c r="T17" s="63"/>
      <c r="U17" s="82" t="s">
        <v>11</v>
      </c>
    </row>
    <row r="18" spans="1:90" x14ac:dyDescent="0.35">
      <c r="A18" s="44" t="s">
        <v>20</v>
      </c>
      <c r="B18" s="99" t="s">
        <v>9</v>
      </c>
      <c r="C18" s="16"/>
      <c r="D18" s="16"/>
      <c r="E18" s="16"/>
      <c r="F18" s="39"/>
      <c r="G18" s="39"/>
      <c r="H18" s="42" t="s">
        <v>9</v>
      </c>
      <c r="I18" s="42" t="s">
        <v>9</v>
      </c>
      <c r="J18" s="40"/>
      <c r="K18" s="58" t="s">
        <v>11</v>
      </c>
      <c r="L18" s="74">
        <v>0</v>
      </c>
      <c r="M18" s="26" t="s">
        <v>11</v>
      </c>
      <c r="N18" s="26" t="s">
        <v>11</v>
      </c>
      <c r="O18" s="26" t="s">
        <v>11</v>
      </c>
      <c r="P18" s="26" t="s">
        <v>11</v>
      </c>
      <c r="Q18" s="9"/>
      <c r="R18" s="80" t="s">
        <v>9</v>
      </c>
      <c r="S18" s="80" t="s">
        <v>9</v>
      </c>
      <c r="T18" s="80" t="s">
        <v>11</v>
      </c>
      <c r="U18" s="82" t="s">
        <v>11</v>
      </c>
    </row>
    <row r="19" spans="1:90" x14ac:dyDescent="0.35">
      <c r="A19" s="44" t="s">
        <v>21</v>
      </c>
      <c r="B19" s="99" t="s">
        <v>9</v>
      </c>
      <c r="C19" s="17"/>
      <c r="D19" s="17"/>
      <c r="E19" s="17"/>
      <c r="F19" s="10"/>
      <c r="G19" s="10"/>
      <c r="H19" s="101" t="s">
        <v>11</v>
      </c>
      <c r="I19" s="52"/>
      <c r="J19" s="11"/>
      <c r="K19" s="100" t="s">
        <v>9</v>
      </c>
      <c r="L19" s="76" t="s">
        <v>11</v>
      </c>
      <c r="M19" s="35" t="s">
        <v>11</v>
      </c>
      <c r="N19" s="35" t="s">
        <v>11</v>
      </c>
      <c r="O19" s="35" t="s">
        <v>11</v>
      </c>
      <c r="P19" s="35" t="s">
        <v>11</v>
      </c>
      <c r="Q19" s="9"/>
      <c r="R19" s="63"/>
      <c r="S19" s="63"/>
      <c r="T19" s="63"/>
      <c r="U19" s="88" t="s">
        <v>11</v>
      </c>
    </row>
    <row r="20" spans="1:90" x14ac:dyDescent="0.35">
      <c r="A20" s="43" t="s">
        <v>281</v>
      </c>
      <c r="B20" s="99" t="s">
        <v>9</v>
      </c>
      <c r="C20" s="25"/>
      <c r="D20" s="17"/>
      <c r="E20" s="17"/>
      <c r="F20" s="10"/>
      <c r="G20" s="10"/>
      <c r="H20" s="101" t="s">
        <v>9</v>
      </c>
      <c r="I20" s="101" t="s">
        <v>7</v>
      </c>
      <c r="J20" s="11"/>
      <c r="K20" s="100"/>
      <c r="L20" s="76"/>
      <c r="M20" s="35"/>
      <c r="N20" s="35"/>
      <c r="O20" s="35"/>
      <c r="P20" s="35"/>
      <c r="Q20" s="9"/>
      <c r="R20" s="80" t="s">
        <v>11</v>
      </c>
      <c r="S20" s="80" t="s">
        <v>9</v>
      </c>
      <c r="T20" s="63"/>
      <c r="U20" s="88" t="s">
        <v>11</v>
      </c>
    </row>
    <row r="21" spans="1:90" x14ac:dyDescent="0.35">
      <c r="A21" s="43" t="s">
        <v>22</v>
      </c>
      <c r="B21" s="99" t="s">
        <v>7</v>
      </c>
      <c r="C21" s="10"/>
      <c r="D21" s="10"/>
      <c r="E21" s="10"/>
      <c r="F21" s="10"/>
      <c r="G21" s="10"/>
      <c r="H21" s="101" t="s">
        <v>11</v>
      </c>
      <c r="I21" s="101" t="s">
        <v>7</v>
      </c>
      <c r="J21" s="11"/>
      <c r="K21" s="11"/>
      <c r="L21" s="76" t="s">
        <v>11</v>
      </c>
      <c r="M21" s="35" t="s">
        <v>11</v>
      </c>
      <c r="N21" s="35" t="s">
        <v>11</v>
      </c>
      <c r="O21" s="35" t="s">
        <v>11</v>
      </c>
      <c r="P21" s="35" t="s">
        <v>11</v>
      </c>
      <c r="Q21" s="9"/>
      <c r="R21" s="80" t="s">
        <v>9</v>
      </c>
      <c r="S21" s="80" t="s">
        <v>9</v>
      </c>
      <c r="T21" s="63"/>
      <c r="U21" s="88"/>
    </row>
    <row r="22" spans="1:90" s="1" customFormat="1" x14ac:dyDescent="0.35">
      <c r="A22" s="43" t="s">
        <v>37</v>
      </c>
      <c r="B22" s="99" t="s">
        <v>9</v>
      </c>
      <c r="C22" s="27"/>
      <c r="D22" s="27"/>
      <c r="E22" s="27"/>
      <c r="F22" s="27"/>
      <c r="G22" s="27"/>
      <c r="H22" s="53" t="s">
        <v>9</v>
      </c>
      <c r="I22" s="53" t="s">
        <v>7</v>
      </c>
      <c r="J22" s="11"/>
      <c r="K22" s="100" t="s">
        <v>9</v>
      </c>
      <c r="L22" s="76" t="s">
        <v>11</v>
      </c>
      <c r="M22" s="26" t="s">
        <v>11</v>
      </c>
      <c r="N22" s="26" t="s">
        <v>11</v>
      </c>
      <c r="O22" s="26" t="s">
        <v>11</v>
      </c>
      <c r="P22" s="26" t="s">
        <v>11</v>
      </c>
      <c r="Q22" s="9"/>
      <c r="R22" s="80" t="s">
        <v>9</v>
      </c>
      <c r="S22" s="80" t="s">
        <v>9</v>
      </c>
      <c r="T22" s="65"/>
      <c r="U22" s="82" t="s">
        <v>11</v>
      </c>
    </row>
    <row r="23" spans="1:90" s="15" customFormat="1" x14ac:dyDescent="0.35">
      <c r="A23" s="44" t="s">
        <v>23</v>
      </c>
      <c r="B23" s="99" t="s">
        <v>9</v>
      </c>
      <c r="C23" s="16"/>
      <c r="D23" s="16"/>
      <c r="E23" s="16"/>
      <c r="F23" s="39"/>
      <c r="G23" s="39"/>
      <c r="H23" s="42" t="s">
        <v>9</v>
      </c>
      <c r="I23" s="50"/>
      <c r="J23" s="40"/>
      <c r="K23" s="58" t="s">
        <v>9</v>
      </c>
      <c r="L23" s="74"/>
      <c r="M23" s="9"/>
      <c r="N23" s="9"/>
      <c r="O23" s="9"/>
      <c r="P23" s="9"/>
      <c r="Q23" s="9"/>
      <c r="R23" s="80" t="s">
        <v>9</v>
      </c>
      <c r="S23" s="80" t="s">
        <v>9</v>
      </c>
      <c r="T23" s="63"/>
      <c r="U23" s="82"/>
    </row>
    <row r="24" spans="1:90" s="15" customFormat="1" x14ac:dyDescent="0.35">
      <c r="A24" s="43" t="s">
        <v>42</v>
      </c>
      <c r="B24" s="99" t="s">
        <v>7</v>
      </c>
      <c r="C24" s="3" t="s">
        <v>7</v>
      </c>
      <c r="D24" s="41"/>
      <c r="E24" s="41"/>
      <c r="F24" s="41"/>
      <c r="G24" s="41"/>
      <c r="H24" s="42" t="s">
        <v>9</v>
      </c>
      <c r="I24" s="50"/>
      <c r="J24" s="40"/>
      <c r="K24" s="58" t="s">
        <v>9</v>
      </c>
      <c r="L24" s="74">
        <v>0</v>
      </c>
      <c r="M24" s="26" t="s">
        <v>11</v>
      </c>
      <c r="N24" s="26" t="s">
        <v>11</v>
      </c>
      <c r="O24" s="26" t="s">
        <v>11</v>
      </c>
      <c r="P24" s="26" t="s">
        <v>11</v>
      </c>
      <c r="Q24" s="9"/>
      <c r="R24" s="80" t="s">
        <v>9</v>
      </c>
      <c r="S24" s="80" t="s">
        <v>9</v>
      </c>
      <c r="T24" s="63"/>
      <c r="U24" s="82" t="s">
        <v>191</v>
      </c>
    </row>
    <row r="25" spans="1:90" x14ac:dyDescent="0.35">
      <c r="A25" s="43" t="s">
        <v>43</v>
      </c>
      <c r="B25" s="99" t="s">
        <v>9</v>
      </c>
      <c r="C25" s="20" t="s">
        <v>7</v>
      </c>
      <c r="D25" s="16"/>
      <c r="E25" s="16"/>
      <c r="F25" s="41"/>
      <c r="G25" s="41"/>
      <c r="H25" s="42" t="s">
        <v>11</v>
      </c>
      <c r="I25" s="42" t="s">
        <v>7</v>
      </c>
      <c r="J25" s="40"/>
      <c r="K25" s="58" t="s">
        <v>9</v>
      </c>
      <c r="L25" s="74">
        <v>0</v>
      </c>
      <c r="M25" s="26" t="s">
        <v>11</v>
      </c>
      <c r="N25" s="26" t="s">
        <v>11</v>
      </c>
      <c r="O25" s="26" t="s">
        <v>11</v>
      </c>
      <c r="P25" s="26" t="s">
        <v>11</v>
      </c>
      <c r="Q25" s="9"/>
      <c r="R25" s="80" t="s">
        <v>9</v>
      </c>
      <c r="S25" s="80" t="s">
        <v>9</v>
      </c>
      <c r="T25" s="63"/>
      <c r="U25" s="82">
        <v>5</v>
      </c>
    </row>
    <row r="26" spans="1:90" x14ac:dyDescent="0.35">
      <c r="A26" s="43" t="s">
        <v>292</v>
      </c>
      <c r="B26" s="99" t="s">
        <v>9</v>
      </c>
      <c r="C26" s="20"/>
      <c r="D26" s="16"/>
      <c r="E26" s="16"/>
      <c r="F26" s="126"/>
      <c r="G26" s="126"/>
      <c r="H26" s="42"/>
      <c r="I26" s="42" t="s">
        <v>7</v>
      </c>
      <c r="J26" s="40"/>
      <c r="K26" s="58" t="s">
        <v>9</v>
      </c>
      <c r="L26" s="74"/>
      <c r="M26" s="26"/>
      <c r="N26" s="26"/>
      <c r="O26" s="26"/>
      <c r="P26" s="26"/>
      <c r="Q26" s="9"/>
      <c r="R26" s="80" t="s">
        <v>9</v>
      </c>
      <c r="S26" s="80" t="s">
        <v>9</v>
      </c>
      <c r="T26" s="63"/>
      <c r="U26" s="82"/>
    </row>
    <row r="27" spans="1:90" x14ac:dyDescent="0.35">
      <c r="A27" s="44" t="s">
        <v>24</v>
      </c>
      <c r="B27" s="99" t="s">
        <v>9</v>
      </c>
      <c r="C27" s="16"/>
      <c r="D27" s="16"/>
      <c r="E27" s="16"/>
      <c r="F27" s="3"/>
      <c r="G27" s="3"/>
      <c r="H27" s="42" t="s">
        <v>196</v>
      </c>
      <c r="I27" s="42" t="s">
        <v>7</v>
      </c>
      <c r="J27" s="40"/>
      <c r="K27" s="58" t="s">
        <v>11</v>
      </c>
      <c r="L27" s="74">
        <v>0</v>
      </c>
      <c r="M27" s="26" t="s">
        <v>11</v>
      </c>
      <c r="N27" s="26" t="s">
        <v>11</v>
      </c>
      <c r="O27" s="26" t="s">
        <v>11</v>
      </c>
      <c r="P27" s="26" t="s">
        <v>11</v>
      </c>
      <c r="Q27" s="9"/>
      <c r="R27" s="80" t="s">
        <v>9</v>
      </c>
      <c r="S27" s="80" t="s">
        <v>9</v>
      </c>
      <c r="T27" s="63"/>
      <c r="U27" s="82" t="s">
        <v>11</v>
      </c>
    </row>
    <row r="28" spans="1:90" s="13" customFormat="1" x14ac:dyDescent="0.35">
      <c r="A28" s="44" t="s">
        <v>25</v>
      </c>
      <c r="B28" s="60"/>
      <c r="C28" s="19"/>
      <c r="D28" s="19"/>
      <c r="E28" s="19"/>
      <c r="F28" s="14"/>
      <c r="G28" s="14"/>
      <c r="H28" s="54"/>
      <c r="I28" s="54"/>
      <c r="J28" s="11"/>
      <c r="K28" s="11"/>
      <c r="L28" s="76" t="s">
        <v>11</v>
      </c>
      <c r="M28" s="26" t="s">
        <v>11</v>
      </c>
      <c r="N28" s="26" t="s">
        <v>11</v>
      </c>
      <c r="O28" s="26" t="s">
        <v>11</v>
      </c>
      <c r="P28" s="26" t="s">
        <v>11</v>
      </c>
      <c r="Q28" s="9"/>
      <c r="R28" s="80" t="s">
        <v>9</v>
      </c>
      <c r="S28" s="80" t="s">
        <v>9</v>
      </c>
      <c r="T28" s="63"/>
      <c r="U28" s="88">
        <v>5</v>
      </c>
      <c r="AA28" s="54" t="s">
        <v>11</v>
      </c>
      <c r="AB28" s="54" t="s">
        <v>11</v>
      </c>
    </row>
    <row r="29" spans="1:90" s="46" customFormat="1" x14ac:dyDescent="0.35">
      <c r="A29" s="43" t="s">
        <v>44</v>
      </c>
      <c r="B29" s="99" t="s">
        <v>274</v>
      </c>
      <c r="C29" s="19" t="s">
        <v>7</v>
      </c>
      <c r="D29" s="19"/>
      <c r="E29" s="19" t="s">
        <v>136</v>
      </c>
      <c r="F29" s="14"/>
      <c r="G29" s="14"/>
      <c r="H29" s="54" t="s">
        <v>9</v>
      </c>
      <c r="I29" s="54" t="s">
        <v>11</v>
      </c>
      <c r="J29" s="11"/>
      <c r="K29" s="100" t="s">
        <v>9</v>
      </c>
      <c r="L29" s="76">
        <v>0</v>
      </c>
      <c r="M29" s="26" t="s">
        <v>11</v>
      </c>
      <c r="N29" s="26" t="s">
        <v>11</v>
      </c>
      <c r="O29" s="26" t="s">
        <v>11</v>
      </c>
      <c r="P29" s="26" t="s">
        <v>11</v>
      </c>
      <c r="Q29" s="9"/>
      <c r="R29" s="80" t="s">
        <v>9</v>
      </c>
      <c r="S29" s="80" t="s">
        <v>9</v>
      </c>
      <c r="T29" s="63"/>
      <c r="U29" s="88">
        <v>5</v>
      </c>
      <c r="V29" s="59" t="s">
        <v>206</v>
      </c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</row>
    <row r="30" spans="1:90" s="34" customFormat="1" x14ac:dyDescent="0.35">
      <c r="A30" s="44" t="s">
        <v>38</v>
      </c>
      <c r="B30" s="99" t="s">
        <v>7</v>
      </c>
      <c r="C30" s="19"/>
      <c r="D30" s="19"/>
      <c r="E30" s="19"/>
      <c r="F30" s="14" t="s">
        <v>7</v>
      </c>
      <c r="G30" s="14"/>
      <c r="H30" s="54" t="s">
        <v>9</v>
      </c>
      <c r="I30" s="54"/>
      <c r="J30" s="11"/>
      <c r="K30" s="100" t="s">
        <v>9</v>
      </c>
      <c r="L30" s="76"/>
      <c r="M30" s="26" t="s">
        <v>210</v>
      </c>
      <c r="N30" s="9"/>
      <c r="O30" s="9"/>
      <c r="P30" s="9"/>
      <c r="Q30" s="9"/>
      <c r="R30" s="80" t="s">
        <v>9</v>
      </c>
      <c r="S30" s="80" t="s">
        <v>11</v>
      </c>
      <c r="T30" s="63"/>
      <c r="U30" s="88" t="s">
        <v>11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</row>
    <row r="31" spans="1:90" x14ac:dyDescent="0.35">
      <c r="A31" s="44" t="s">
        <v>26</v>
      </c>
      <c r="B31" s="99" t="s">
        <v>9</v>
      </c>
      <c r="C31" s="20"/>
      <c r="D31" s="16"/>
      <c r="E31" s="16"/>
      <c r="F31" s="39"/>
      <c r="G31" s="39"/>
      <c r="H31" s="42"/>
      <c r="I31" s="42" t="s">
        <v>7</v>
      </c>
      <c r="J31" s="40"/>
      <c r="K31" s="58"/>
      <c r="L31" s="74" t="s">
        <v>11</v>
      </c>
      <c r="M31" s="26" t="s">
        <v>11</v>
      </c>
      <c r="N31" s="26" t="s">
        <v>11</v>
      </c>
      <c r="O31" s="26" t="s">
        <v>11</v>
      </c>
      <c r="P31" s="26" t="s">
        <v>11</v>
      </c>
      <c r="Q31" s="9"/>
      <c r="R31" s="120" t="s">
        <v>11</v>
      </c>
      <c r="S31" s="120" t="s">
        <v>11</v>
      </c>
      <c r="T31" s="63"/>
      <c r="U31" s="82" t="s">
        <v>11</v>
      </c>
    </row>
    <row r="32" spans="1:90" x14ac:dyDescent="0.35">
      <c r="A32" s="43" t="s">
        <v>45</v>
      </c>
      <c r="B32" s="99" t="s">
        <v>7</v>
      </c>
      <c r="C32" s="20" t="s">
        <v>7</v>
      </c>
      <c r="D32" s="16"/>
      <c r="E32" s="16"/>
      <c r="F32" s="39"/>
      <c r="G32" s="39"/>
      <c r="H32" s="42" t="s">
        <v>11</v>
      </c>
      <c r="I32" s="50"/>
      <c r="J32" s="40"/>
      <c r="K32" s="58" t="s">
        <v>9</v>
      </c>
      <c r="L32" s="74">
        <v>0</v>
      </c>
      <c r="M32" s="26" t="s">
        <v>11</v>
      </c>
      <c r="N32" s="26" t="s">
        <v>11</v>
      </c>
      <c r="O32" s="26" t="s">
        <v>11</v>
      </c>
      <c r="P32" s="26" t="s">
        <v>11</v>
      </c>
      <c r="Q32" s="9"/>
      <c r="R32" s="120" t="s">
        <v>9</v>
      </c>
      <c r="S32" s="120" t="s">
        <v>9</v>
      </c>
      <c r="T32" s="63"/>
      <c r="U32" s="82" t="s">
        <v>11</v>
      </c>
    </row>
    <row r="33" spans="1:30" s="5" customFormat="1" x14ac:dyDescent="0.35">
      <c r="A33" s="47" t="s">
        <v>27</v>
      </c>
      <c r="B33" s="61" t="s">
        <v>7</v>
      </c>
      <c r="C33" s="18" t="s">
        <v>7</v>
      </c>
      <c r="D33" s="18"/>
      <c r="E33" s="18"/>
      <c r="F33" s="6"/>
      <c r="G33" s="6"/>
      <c r="H33" s="55" t="s">
        <v>9</v>
      </c>
      <c r="I33" s="55"/>
      <c r="J33" s="38"/>
      <c r="K33" s="38" t="s">
        <v>9</v>
      </c>
      <c r="L33" s="77">
        <v>0</v>
      </c>
      <c r="M33" s="7"/>
      <c r="N33" s="7"/>
      <c r="O33" s="7"/>
      <c r="P33" s="7"/>
      <c r="Q33" s="9"/>
      <c r="R33" s="120" t="s">
        <v>9</v>
      </c>
      <c r="S33" s="120" t="s">
        <v>9</v>
      </c>
      <c r="T33" s="66"/>
      <c r="U33" s="71">
        <v>10</v>
      </c>
    </row>
    <row r="34" spans="1:30" s="5" customFormat="1" x14ac:dyDescent="0.35">
      <c r="A34" s="47" t="s">
        <v>46</v>
      </c>
      <c r="B34" s="61" t="s">
        <v>7</v>
      </c>
      <c r="C34" s="18"/>
      <c r="D34" s="18"/>
      <c r="E34" s="18"/>
      <c r="F34" s="6"/>
      <c r="G34" s="6"/>
      <c r="H34" s="55"/>
      <c r="I34" s="55" t="s">
        <v>7</v>
      </c>
      <c r="J34" s="38"/>
      <c r="K34" s="38"/>
      <c r="L34" s="77">
        <v>0</v>
      </c>
      <c r="M34" s="7" t="s">
        <v>11</v>
      </c>
      <c r="N34" s="7" t="s">
        <v>11</v>
      </c>
      <c r="O34" s="7" t="s">
        <v>11</v>
      </c>
      <c r="P34" s="7" t="s">
        <v>11</v>
      </c>
      <c r="Q34" s="9"/>
      <c r="R34" s="120" t="s">
        <v>9</v>
      </c>
      <c r="S34" s="120" t="s">
        <v>9</v>
      </c>
      <c r="T34" s="66"/>
      <c r="U34" s="71">
        <v>5</v>
      </c>
    </row>
    <row r="35" spans="1:30" s="5" customFormat="1" x14ac:dyDescent="0.35">
      <c r="A35" s="47" t="s">
        <v>30</v>
      </c>
      <c r="B35" s="61"/>
      <c r="C35" s="18"/>
      <c r="D35" s="18"/>
      <c r="E35" s="18"/>
      <c r="F35" s="6"/>
      <c r="G35" s="6"/>
      <c r="H35" s="55"/>
      <c r="I35" s="55"/>
      <c r="J35" s="38"/>
      <c r="K35" s="38"/>
      <c r="L35" s="77" t="s">
        <v>11</v>
      </c>
      <c r="M35" s="7" t="s">
        <v>11</v>
      </c>
      <c r="N35" s="7" t="s">
        <v>11</v>
      </c>
      <c r="O35" s="7"/>
      <c r="P35" s="7" t="s">
        <v>11</v>
      </c>
      <c r="Q35" s="9"/>
      <c r="R35" s="120" t="s">
        <v>9</v>
      </c>
      <c r="S35" s="120" t="s">
        <v>9</v>
      </c>
      <c r="T35" s="66"/>
      <c r="U35" s="71" t="s">
        <v>11</v>
      </c>
    </row>
    <row r="36" spans="1:30" x14ac:dyDescent="0.35">
      <c r="A36" s="43" t="s">
        <v>47</v>
      </c>
      <c r="B36" s="99" t="s">
        <v>9</v>
      </c>
      <c r="C36" s="16"/>
      <c r="D36" s="16"/>
      <c r="E36" s="16"/>
      <c r="F36" s="41"/>
      <c r="G36" s="41"/>
      <c r="H36" s="42" t="s">
        <v>11</v>
      </c>
      <c r="I36" s="42" t="s">
        <v>7</v>
      </c>
      <c r="J36" s="2"/>
      <c r="K36" s="2" t="s">
        <v>9</v>
      </c>
      <c r="L36" s="78" t="s">
        <v>11</v>
      </c>
      <c r="M36" s="26" t="s">
        <v>11</v>
      </c>
      <c r="N36" s="26" t="s">
        <v>11</v>
      </c>
      <c r="O36" s="26" t="s">
        <v>11</v>
      </c>
      <c r="P36" s="26" t="s">
        <v>11</v>
      </c>
      <c r="Q36" s="9"/>
      <c r="R36" s="80" t="s">
        <v>11</v>
      </c>
      <c r="S36" s="80" t="s">
        <v>9</v>
      </c>
      <c r="T36" s="63"/>
      <c r="U36" s="82">
        <v>1</v>
      </c>
    </row>
    <row r="37" spans="1:30" x14ac:dyDescent="0.35">
      <c r="A37" s="43" t="s">
        <v>265</v>
      </c>
      <c r="B37" s="99" t="s">
        <v>9</v>
      </c>
      <c r="C37" s="16"/>
      <c r="D37" s="16"/>
      <c r="E37" s="16"/>
      <c r="F37" s="41"/>
      <c r="G37" s="41"/>
      <c r="H37" s="42"/>
      <c r="I37" s="42" t="s">
        <v>7</v>
      </c>
      <c r="J37" s="2"/>
      <c r="K37" s="2"/>
      <c r="L37" s="78" t="s">
        <v>11</v>
      </c>
      <c r="M37" s="26" t="s">
        <v>11</v>
      </c>
      <c r="N37" s="26" t="s">
        <v>11</v>
      </c>
      <c r="O37" s="26" t="s">
        <v>11</v>
      </c>
      <c r="P37" s="26" t="s">
        <v>11</v>
      </c>
      <c r="Q37" s="26" t="s">
        <v>11</v>
      </c>
      <c r="R37" s="80" t="s">
        <v>9</v>
      </c>
      <c r="S37" s="80" t="s">
        <v>9</v>
      </c>
      <c r="T37" s="63"/>
      <c r="U37" s="82"/>
    </row>
    <row r="38" spans="1:30" s="15" customFormat="1" ht="14.25" customHeight="1" x14ac:dyDescent="0.35">
      <c r="A38" s="127"/>
      <c r="B38" s="127"/>
      <c r="C38" s="128"/>
      <c r="D38" s="128"/>
      <c r="E38" s="128"/>
      <c r="J38" s="129"/>
      <c r="K38" s="129"/>
      <c r="L38" s="130"/>
      <c r="U38" s="131"/>
    </row>
    <row r="39" spans="1:30" s="15" customFormat="1" ht="14.25" customHeight="1" x14ac:dyDescent="0.35">
      <c r="A39" s="127"/>
      <c r="B39" s="127"/>
      <c r="C39" s="128"/>
      <c r="D39" s="128"/>
      <c r="E39" s="128"/>
      <c r="J39" s="129"/>
      <c r="K39" s="129"/>
      <c r="L39" s="130"/>
      <c r="U39" s="131"/>
    </row>
    <row r="40" spans="1:30" s="15" customFormat="1" x14ac:dyDescent="0.35">
      <c r="A40" s="127" t="s">
        <v>276</v>
      </c>
      <c r="B40" s="127">
        <f xml:space="preserve"> COUNTIF(B5:B37,"X")</f>
        <v>9</v>
      </c>
      <c r="C40" s="127">
        <f t="shared" ref="C40:K40" si="0" xml:space="preserve"> COUNTIF(C5:C37,"X")</f>
        <v>7</v>
      </c>
      <c r="D40" s="127">
        <f t="shared" si="0"/>
        <v>0</v>
      </c>
      <c r="E40" s="127">
        <f t="shared" si="0"/>
        <v>1</v>
      </c>
      <c r="F40" s="127">
        <f t="shared" si="0"/>
        <v>1</v>
      </c>
      <c r="G40" s="127">
        <f t="shared" si="0"/>
        <v>0</v>
      </c>
      <c r="H40" s="15">
        <f>COUNTIF(H5:H37,"&lt;&gt;N")-COUNTIF(H5:H37,"-")-COUNTIF(H5:H37,"")</f>
        <v>3</v>
      </c>
      <c r="I40" s="127">
        <f t="shared" si="0"/>
        <v>16</v>
      </c>
      <c r="J40" s="127">
        <f t="shared" si="0"/>
        <v>1</v>
      </c>
      <c r="K40" s="127">
        <f t="shared" si="0"/>
        <v>0</v>
      </c>
      <c r="L40" s="127">
        <f xml:space="preserve"> SUM(L5:L37)</f>
        <v>1</v>
      </c>
      <c r="M40" s="127"/>
      <c r="N40" s="127"/>
      <c r="O40" s="127">
        <f xml:space="preserve"> COUNTIF(O5:O37,"X")</f>
        <v>0</v>
      </c>
      <c r="P40" s="127"/>
      <c r="Q40" s="127"/>
      <c r="R40" s="127">
        <f t="shared" ref="R40:S40" si="1" xml:space="preserve"> COUNTIF(R5:R37,"X")</f>
        <v>0</v>
      </c>
      <c r="S40" s="127">
        <f t="shared" si="1"/>
        <v>0</v>
      </c>
      <c r="T40" s="127"/>
      <c r="U40" s="127"/>
      <c r="V40" s="127"/>
      <c r="W40" s="127"/>
      <c r="X40" s="127"/>
      <c r="Y40" s="127"/>
      <c r="AA40" s="127"/>
      <c r="AB40" s="131"/>
      <c r="AC40" s="131"/>
      <c r="AD40" s="131"/>
    </row>
    <row r="41" spans="1:30" s="15" customFormat="1" x14ac:dyDescent="0.35">
      <c r="A41" s="127" t="s">
        <v>277</v>
      </c>
      <c r="B41" s="127">
        <f xml:space="preserve"> COUNTIF(B5:B37,"N")</f>
        <v>18</v>
      </c>
      <c r="C41" s="127">
        <f t="shared" ref="C41:K41" si="2" xml:space="preserve"> COUNTIF(C5:C37,"N")</f>
        <v>0</v>
      </c>
      <c r="D41" s="127">
        <f t="shared" si="2"/>
        <v>0</v>
      </c>
      <c r="E41" s="127">
        <f t="shared" si="2"/>
        <v>0</v>
      </c>
      <c r="F41" s="127">
        <f t="shared" si="2"/>
        <v>0</v>
      </c>
      <c r="G41" s="127">
        <f t="shared" si="2"/>
        <v>0</v>
      </c>
      <c r="H41" s="127">
        <f xml:space="preserve"> COUNTIF(H5:H37,"N")</f>
        <v>13</v>
      </c>
      <c r="I41" s="127">
        <f t="shared" si="2"/>
        <v>1</v>
      </c>
      <c r="J41" s="127">
        <f t="shared" si="2"/>
        <v>0</v>
      </c>
      <c r="K41" s="127">
        <f t="shared" si="2"/>
        <v>16</v>
      </c>
      <c r="L41" s="130"/>
      <c r="O41" s="127">
        <f t="shared" ref="O41:S41" si="3" xml:space="preserve"> COUNTIF(O5:O37,"N")</f>
        <v>0</v>
      </c>
      <c r="P41" s="127"/>
      <c r="Q41" s="127"/>
      <c r="R41" s="127">
        <f t="shared" si="3"/>
        <v>26</v>
      </c>
      <c r="S41" s="127">
        <f t="shared" si="3"/>
        <v>27</v>
      </c>
      <c r="U41" s="127"/>
      <c r="V41" s="127"/>
      <c r="W41" s="127"/>
      <c r="X41" s="127"/>
      <c r="Y41" s="127"/>
      <c r="Z41" s="127"/>
      <c r="AA41" s="127"/>
      <c r="AB41" s="131"/>
      <c r="AC41" s="131"/>
      <c r="AD41" s="131"/>
    </row>
    <row r="42" spans="1:30" s="15" customFormat="1" ht="14.25" customHeight="1" x14ac:dyDescent="0.35">
      <c r="A42" s="127"/>
      <c r="B42" s="127"/>
      <c r="C42" s="128"/>
      <c r="D42" s="128"/>
      <c r="E42" s="128"/>
      <c r="J42" s="129"/>
      <c r="K42" s="129"/>
      <c r="L42" s="127">
        <f xml:space="preserve"> COUNTIF(L5:L37,"&gt;0")</f>
        <v>1</v>
      </c>
      <c r="U42" s="131"/>
    </row>
    <row r="43" spans="1:30" s="15" customFormat="1" ht="14.25" customHeight="1" x14ac:dyDescent="0.35">
      <c r="A43" s="127"/>
      <c r="B43" s="127"/>
      <c r="C43" s="128"/>
      <c r="D43" s="128"/>
      <c r="E43" s="128"/>
      <c r="J43" s="129"/>
      <c r="K43" s="129"/>
      <c r="L43" s="130"/>
      <c r="U43" s="131"/>
    </row>
    <row r="44" spans="1:30" s="15" customFormat="1" ht="14.25" customHeight="1" x14ac:dyDescent="0.35">
      <c r="A44" s="127"/>
      <c r="B44" s="127"/>
      <c r="C44" s="128"/>
      <c r="D44" s="128"/>
      <c r="E44" s="128"/>
      <c r="J44" s="129"/>
      <c r="K44" s="129"/>
      <c r="L44" s="130"/>
      <c r="U44" s="131"/>
    </row>
    <row r="45" spans="1:30" s="15" customFormat="1" ht="14.25" customHeight="1" x14ac:dyDescent="0.35">
      <c r="A45" s="127"/>
      <c r="B45" s="127"/>
      <c r="C45" s="128"/>
      <c r="D45" s="128"/>
      <c r="E45" s="128"/>
      <c r="J45" s="129"/>
      <c r="K45" s="129"/>
      <c r="L45" s="130"/>
      <c r="U45" s="131"/>
    </row>
    <row r="46" spans="1:30" s="15" customFormat="1" ht="14.25" customHeight="1" x14ac:dyDescent="0.35">
      <c r="A46" s="127"/>
      <c r="B46" s="127"/>
      <c r="C46" s="128"/>
      <c r="D46" s="128"/>
      <c r="E46" s="128"/>
      <c r="J46" s="129"/>
      <c r="K46" s="129"/>
      <c r="L46" s="130"/>
      <c r="U46" s="131"/>
    </row>
    <row r="47" spans="1:30" s="15" customFormat="1" ht="14.25" customHeight="1" x14ac:dyDescent="0.35">
      <c r="A47" s="127"/>
      <c r="B47" s="127"/>
      <c r="C47" s="128"/>
      <c r="D47" s="128"/>
      <c r="E47" s="128"/>
      <c r="J47" s="129"/>
      <c r="K47" s="129"/>
      <c r="L47" s="130"/>
      <c r="U47" s="131"/>
    </row>
    <row r="48" spans="1:30" s="15" customFormat="1" ht="14.25" customHeight="1" x14ac:dyDescent="0.35">
      <c r="A48" s="127"/>
      <c r="B48" s="127"/>
      <c r="C48" s="128"/>
      <c r="D48" s="128"/>
      <c r="E48" s="128"/>
      <c r="J48" s="129"/>
      <c r="K48" s="129"/>
      <c r="L48" s="130"/>
      <c r="U48" s="131"/>
    </row>
    <row r="49" spans="1:21" s="15" customFormat="1" ht="14.25" customHeight="1" x14ac:dyDescent="0.35">
      <c r="A49" s="127"/>
      <c r="B49" s="127"/>
      <c r="C49" s="128"/>
      <c r="D49" s="128"/>
      <c r="E49" s="128"/>
      <c r="J49" s="129"/>
      <c r="K49" s="129"/>
      <c r="L49" s="130"/>
      <c r="U49" s="131"/>
    </row>
    <row r="50" spans="1:21" s="15" customFormat="1" ht="14.25" customHeight="1" x14ac:dyDescent="0.35">
      <c r="A50" s="127"/>
      <c r="B50" s="127"/>
      <c r="C50" s="128"/>
      <c r="D50" s="128"/>
      <c r="E50" s="128"/>
      <c r="J50" s="129"/>
      <c r="K50" s="129"/>
      <c r="L50" s="130"/>
      <c r="U50" s="131"/>
    </row>
    <row r="51" spans="1:21" s="15" customFormat="1" ht="14.25" customHeight="1" x14ac:dyDescent="0.35">
      <c r="A51" s="127"/>
      <c r="B51" s="127"/>
      <c r="C51" s="128"/>
      <c r="D51" s="128"/>
      <c r="E51" s="128"/>
      <c r="H51" s="127"/>
      <c r="I51" s="127"/>
      <c r="J51" s="129"/>
      <c r="K51" s="129"/>
      <c r="L51" s="130"/>
      <c r="U51" s="131"/>
    </row>
    <row r="52" spans="1:21" s="15" customFormat="1" ht="14.25" customHeight="1" x14ac:dyDescent="0.35">
      <c r="L52" s="131"/>
      <c r="U52" s="131"/>
    </row>
  </sheetData>
  <mergeCells count="5">
    <mergeCell ref="A1:A3"/>
    <mergeCell ref="C1:F1"/>
    <mergeCell ref="J1:K1"/>
    <mergeCell ref="M1:P1"/>
    <mergeCell ref="R1:T1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34"/>
  <sheetViews>
    <sheetView tabSelected="1" topLeftCell="A4" zoomScale="90" zoomScaleNormal="90" workbookViewId="0">
      <selection activeCell="B15" sqref="B15:T15"/>
    </sheetView>
  </sheetViews>
  <sheetFormatPr defaultRowHeight="14.5" x14ac:dyDescent="0.35"/>
  <cols>
    <col min="1" max="1" width="33.26953125" style="148" customWidth="1"/>
    <col min="2" max="4" width="9.1796875" style="144"/>
    <col min="5" max="5" width="6.1796875" style="145" customWidth="1"/>
    <col min="6" max="6" width="3.54296875" style="145" bestFit="1" customWidth="1"/>
    <col min="7" max="7" width="5.54296875" style="145" customWidth="1"/>
    <col min="8" max="8" width="3.54296875" style="145" bestFit="1" customWidth="1"/>
    <col min="9" max="9" width="5.453125" style="145" customWidth="1"/>
    <col min="10" max="10" width="3.54296875" style="145" bestFit="1" customWidth="1"/>
    <col min="11" max="11" width="9.7265625" style="137" bestFit="1" customWidth="1"/>
    <col min="12" max="13" width="9.1796875" style="137"/>
    <col min="14" max="14" width="19" style="138" customWidth="1"/>
    <col min="15" max="21" width="9.1796875" style="144"/>
    <col min="22" max="22" width="9.54296875" style="144" bestFit="1" customWidth="1"/>
    <col min="23" max="23" width="9.1796875" style="144"/>
    <col min="24" max="24" width="9.54296875" style="144" bestFit="1" customWidth="1"/>
    <col min="25" max="25" width="24.7265625" style="146" customWidth="1"/>
  </cols>
  <sheetData>
    <row r="1" spans="1:60" s="31" customFormat="1" x14ac:dyDescent="0.35">
      <c r="A1" s="147"/>
      <c r="B1" s="135"/>
      <c r="C1" s="135"/>
      <c r="D1" s="135"/>
      <c r="E1" s="136"/>
      <c r="F1" s="136"/>
      <c r="G1" s="136"/>
      <c r="H1" s="136"/>
      <c r="I1" s="136"/>
      <c r="J1" s="136"/>
      <c r="K1" s="137"/>
      <c r="L1" s="137"/>
      <c r="M1" s="137"/>
      <c r="N1" s="138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4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</row>
    <row r="2" spans="1:60" s="31" customFormat="1" ht="262.5" customHeight="1" x14ac:dyDescent="0.35">
      <c r="A2" s="149" t="s">
        <v>8</v>
      </c>
      <c r="B2" s="98" t="s">
        <v>80</v>
      </c>
      <c r="C2" s="48" t="s">
        <v>49</v>
      </c>
      <c r="D2" s="48" t="s">
        <v>52</v>
      </c>
      <c r="E2" s="48" t="s">
        <v>50</v>
      </c>
      <c r="F2" s="48" t="s">
        <v>51</v>
      </c>
      <c r="G2" s="48" t="s">
        <v>53</v>
      </c>
      <c r="H2" s="51" t="s">
        <v>55</v>
      </c>
      <c r="I2" s="51" t="s">
        <v>54</v>
      </c>
      <c r="J2" s="49" t="s">
        <v>2</v>
      </c>
      <c r="K2" s="49" t="s">
        <v>3</v>
      </c>
      <c r="L2" s="73" t="s">
        <v>71</v>
      </c>
      <c r="M2" s="56" t="s">
        <v>56</v>
      </c>
      <c r="N2" s="56" t="s">
        <v>73</v>
      </c>
      <c r="O2" s="56" t="s">
        <v>57</v>
      </c>
      <c r="P2" s="57" t="s">
        <v>6</v>
      </c>
      <c r="Q2" s="154" t="s">
        <v>5</v>
      </c>
      <c r="R2" s="64" t="s">
        <v>58</v>
      </c>
      <c r="S2" s="64" t="s">
        <v>59</v>
      </c>
      <c r="T2" s="64" t="s">
        <v>60</v>
      </c>
      <c r="U2" s="69" t="s">
        <v>61</v>
      </c>
      <c r="V2" s="70" t="s">
        <v>62</v>
      </c>
      <c r="W2" s="70" t="s">
        <v>63</v>
      </c>
      <c r="X2" s="70" t="s">
        <v>64</v>
      </c>
      <c r="Y2" s="70" t="s">
        <v>65</v>
      </c>
      <c r="Z2" s="70" t="s">
        <v>74</v>
      </c>
      <c r="AA2" s="83" t="s">
        <v>96</v>
      </c>
      <c r="AB2" s="83" t="s">
        <v>187</v>
      </c>
      <c r="AC2" s="84" t="s">
        <v>76</v>
      </c>
      <c r="AD2" s="84" t="s">
        <v>66</v>
      </c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</row>
    <row r="3" spans="1:60" s="31" customFormat="1" x14ac:dyDescent="0.35">
      <c r="A3" s="149"/>
      <c r="B3" s="141"/>
      <c r="C3" s="141"/>
      <c r="D3" s="141"/>
      <c r="E3" s="142"/>
      <c r="F3" s="142"/>
      <c r="G3" s="142"/>
      <c r="H3" s="142"/>
      <c r="I3" s="142"/>
      <c r="J3" s="142"/>
      <c r="K3" s="141"/>
      <c r="L3" s="141"/>
      <c r="M3" s="141"/>
      <c r="N3" s="139"/>
      <c r="O3" s="141"/>
      <c r="P3" s="141"/>
      <c r="Q3" s="141"/>
      <c r="R3" s="141"/>
      <c r="S3" s="141"/>
      <c r="T3" s="141"/>
      <c r="U3" s="141"/>
      <c r="V3" s="141"/>
      <c r="W3" s="141"/>
      <c r="X3" s="143"/>
      <c r="Y3" s="140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</row>
    <row r="4" spans="1:60" s="31" customFormat="1" x14ac:dyDescent="0.35">
      <c r="A4" s="149" t="s">
        <v>290</v>
      </c>
      <c r="B4" s="141"/>
      <c r="C4" s="141"/>
      <c r="D4" s="141"/>
      <c r="E4" s="142"/>
      <c r="F4" s="142"/>
      <c r="G4" s="142"/>
      <c r="H4" s="142"/>
      <c r="I4" s="142"/>
      <c r="J4" s="142"/>
      <c r="K4" s="141"/>
      <c r="L4" s="141"/>
      <c r="M4" s="141"/>
      <c r="N4" s="139"/>
      <c r="O4" s="141"/>
      <c r="P4" s="141"/>
      <c r="Q4" s="141"/>
      <c r="R4" s="141"/>
      <c r="S4" s="141"/>
      <c r="T4" s="141"/>
      <c r="U4" s="141"/>
      <c r="V4" s="141"/>
      <c r="W4" s="141"/>
      <c r="X4" s="143"/>
      <c r="Y4" s="140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</row>
    <row r="5" spans="1:60" s="31" customFormat="1" x14ac:dyDescent="0.35">
      <c r="A5" s="149"/>
      <c r="B5" s="141"/>
      <c r="C5" s="141"/>
      <c r="D5" s="141"/>
      <c r="E5" s="142"/>
      <c r="F5" s="142"/>
      <c r="G5" s="142"/>
      <c r="H5" s="142"/>
      <c r="I5" s="142"/>
      <c r="J5" s="142"/>
      <c r="K5" s="141"/>
      <c r="L5" s="141"/>
      <c r="M5" s="141"/>
      <c r="N5" s="139"/>
      <c r="O5" s="141"/>
      <c r="P5" s="141"/>
      <c r="Q5" s="141"/>
      <c r="R5" s="141"/>
      <c r="S5" s="141"/>
      <c r="T5" s="141"/>
      <c r="U5" s="141"/>
      <c r="V5" s="141"/>
      <c r="W5" s="141"/>
      <c r="X5" s="143"/>
      <c r="Y5" s="140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</row>
    <row r="6" spans="1:60" s="31" customFormat="1" x14ac:dyDescent="0.35">
      <c r="A6" s="36" t="s">
        <v>289</v>
      </c>
      <c r="B6" s="151">
        <v>20</v>
      </c>
      <c r="C6" s="151">
        <v>19</v>
      </c>
      <c r="D6" s="155">
        <v>0</v>
      </c>
      <c r="E6" s="155">
        <v>3</v>
      </c>
      <c r="F6" s="155">
        <v>0</v>
      </c>
      <c r="G6" s="155">
        <v>0</v>
      </c>
      <c r="H6" s="155">
        <v>3</v>
      </c>
      <c r="I6" s="155">
        <v>14</v>
      </c>
      <c r="J6" s="155">
        <v>0</v>
      </c>
      <c r="K6" s="151">
        <v>0</v>
      </c>
      <c r="L6" s="151">
        <v>31</v>
      </c>
      <c r="M6" s="151"/>
      <c r="N6" s="156"/>
      <c r="O6" s="151">
        <v>0</v>
      </c>
      <c r="P6" s="151">
        <v>1.4</v>
      </c>
      <c r="Q6" s="151"/>
      <c r="R6" s="151">
        <v>0</v>
      </c>
      <c r="S6" s="151">
        <v>0</v>
      </c>
      <c r="T6" s="135"/>
      <c r="U6" s="135">
        <v>0</v>
      </c>
      <c r="V6" s="135">
        <v>29</v>
      </c>
      <c r="W6" s="135">
        <v>26</v>
      </c>
      <c r="X6" s="135">
        <v>11</v>
      </c>
      <c r="Y6" s="135">
        <v>22</v>
      </c>
      <c r="Z6" s="133">
        <v>8</v>
      </c>
      <c r="AA6" s="133">
        <v>22</v>
      </c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</row>
    <row r="7" spans="1:60" s="31" customFormat="1" x14ac:dyDescent="0.35">
      <c r="A7" s="36" t="s">
        <v>31</v>
      </c>
      <c r="B7" s="151">
        <v>8</v>
      </c>
      <c r="C7" s="151">
        <v>9</v>
      </c>
      <c r="D7" s="151">
        <v>0</v>
      </c>
      <c r="E7" s="151">
        <v>2</v>
      </c>
      <c r="F7" s="151">
        <v>0</v>
      </c>
      <c r="G7" s="151">
        <v>0</v>
      </c>
      <c r="H7" s="151">
        <v>4</v>
      </c>
      <c r="I7" s="151">
        <v>16</v>
      </c>
      <c r="J7" s="151">
        <v>1</v>
      </c>
      <c r="K7" s="151">
        <v>0</v>
      </c>
      <c r="L7" s="151">
        <v>1</v>
      </c>
      <c r="M7" s="151"/>
      <c r="N7" s="150"/>
      <c r="O7" s="151">
        <v>0</v>
      </c>
      <c r="P7" s="151">
        <v>1.8</v>
      </c>
      <c r="Q7" s="151"/>
      <c r="R7" s="151">
        <v>0</v>
      </c>
      <c r="S7" s="151">
        <v>0</v>
      </c>
      <c r="T7" s="135"/>
      <c r="U7" s="135"/>
      <c r="V7" s="135"/>
      <c r="W7" s="135"/>
      <c r="X7" s="135"/>
      <c r="Y7" s="135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</row>
    <row r="8" spans="1:60" s="31" customFormat="1" x14ac:dyDescent="0.35">
      <c r="A8" s="36" t="s">
        <v>32</v>
      </c>
      <c r="B8" s="151">
        <v>23</v>
      </c>
      <c r="C8" s="151">
        <v>21</v>
      </c>
      <c r="D8" s="151">
        <v>0</v>
      </c>
      <c r="E8" s="151">
        <v>2</v>
      </c>
      <c r="F8" s="151">
        <v>0</v>
      </c>
      <c r="G8" s="151">
        <v>2</v>
      </c>
      <c r="H8" s="151">
        <v>4</v>
      </c>
      <c r="I8" s="151">
        <v>11</v>
      </c>
      <c r="J8" s="151">
        <v>2</v>
      </c>
      <c r="K8" s="151">
        <v>0</v>
      </c>
      <c r="L8" s="151">
        <v>590</v>
      </c>
      <c r="M8" s="151"/>
      <c r="N8" s="150"/>
      <c r="O8" s="151">
        <v>0</v>
      </c>
      <c r="P8" s="151">
        <v>0.73</v>
      </c>
      <c r="Q8" s="151"/>
      <c r="R8" s="151">
        <v>0</v>
      </c>
      <c r="S8" s="151">
        <v>0</v>
      </c>
      <c r="T8" s="135"/>
      <c r="U8" s="135"/>
      <c r="V8" s="135"/>
      <c r="W8" s="135"/>
      <c r="X8" s="135"/>
      <c r="Y8" s="135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</row>
    <row r="9" spans="1:60" s="31" customFormat="1" x14ac:dyDescent="0.35">
      <c r="A9" s="36" t="s">
        <v>35</v>
      </c>
      <c r="B9" s="151">
        <v>22</v>
      </c>
      <c r="C9" s="151">
        <v>22</v>
      </c>
      <c r="D9" s="151">
        <v>0</v>
      </c>
      <c r="E9" s="151">
        <v>3</v>
      </c>
      <c r="F9" s="151">
        <v>0</v>
      </c>
      <c r="G9" s="151">
        <v>1</v>
      </c>
      <c r="H9" s="151">
        <v>2</v>
      </c>
      <c r="I9" s="151">
        <v>10</v>
      </c>
      <c r="J9" s="151">
        <v>2</v>
      </c>
      <c r="K9" s="151">
        <v>0</v>
      </c>
      <c r="L9" s="151">
        <v>0</v>
      </c>
      <c r="M9" s="151"/>
      <c r="N9" s="150"/>
      <c r="O9" s="151">
        <v>0</v>
      </c>
      <c r="P9" s="151"/>
      <c r="Q9" s="151"/>
      <c r="R9" s="151">
        <v>0</v>
      </c>
      <c r="S9" s="151">
        <v>0</v>
      </c>
      <c r="T9" s="135"/>
      <c r="U9" s="135"/>
      <c r="V9" s="135"/>
      <c r="W9" s="135"/>
      <c r="X9" s="135"/>
      <c r="Y9" s="135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</row>
    <row r="10" spans="1:60" s="31" customFormat="1" x14ac:dyDescent="0.35">
      <c r="A10" s="36" t="s">
        <v>278</v>
      </c>
      <c r="B10" s="151">
        <v>28</v>
      </c>
      <c r="C10" s="151">
        <v>19</v>
      </c>
      <c r="D10" s="151">
        <v>3</v>
      </c>
      <c r="E10" s="151">
        <v>2</v>
      </c>
      <c r="F10" s="151">
        <v>11</v>
      </c>
      <c r="G10" s="151">
        <v>1</v>
      </c>
      <c r="H10" s="151">
        <v>13</v>
      </c>
      <c r="I10" s="151">
        <v>7</v>
      </c>
      <c r="J10" s="151">
        <v>2</v>
      </c>
      <c r="K10" s="151">
        <v>3</v>
      </c>
      <c r="L10" s="151">
        <v>421</v>
      </c>
      <c r="M10" s="151"/>
      <c r="N10" s="150"/>
      <c r="O10" s="151">
        <v>0</v>
      </c>
      <c r="P10" s="151">
        <v>0.96666666666666667</v>
      </c>
      <c r="Q10" s="151"/>
      <c r="R10" s="151">
        <v>0</v>
      </c>
      <c r="S10" s="151">
        <v>0</v>
      </c>
      <c r="T10" s="135"/>
      <c r="U10" s="135"/>
      <c r="V10" s="135"/>
      <c r="W10" s="135"/>
      <c r="X10" s="135"/>
      <c r="Y10" s="135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</row>
    <row r="11" spans="1:60" s="31" customFormat="1" x14ac:dyDescent="0.35">
      <c r="A11" s="36" t="s">
        <v>33</v>
      </c>
      <c r="B11" s="151">
        <v>23</v>
      </c>
      <c r="C11" s="151">
        <v>15</v>
      </c>
      <c r="D11" s="151">
        <v>3</v>
      </c>
      <c r="E11" s="151">
        <v>2</v>
      </c>
      <c r="F11" s="151">
        <v>5</v>
      </c>
      <c r="G11" s="151">
        <v>1</v>
      </c>
      <c r="H11" s="151">
        <v>8</v>
      </c>
      <c r="I11" s="151">
        <v>12</v>
      </c>
      <c r="J11" s="151">
        <v>1</v>
      </c>
      <c r="K11" s="151">
        <v>0</v>
      </c>
      <c r="L11" s="151">
        <v>0</v>
      </c>
      <c r="M11" s="151"/>
      <c r="N11" s="150"/>
      <c r="O11" s="151">
        <v>0</v>
      </c>
      <c r="P11" s="151"/>
      <c r="Q11" s="151"/>
      <c r="R11" s="151">
        <v>0</v>
      </c>
      <c r="S11" s="151">
        <v>0</v>
      </c>
      <c r="T11" s="135"/>
      <c r="U11" s="135"/>
      <c r="V11" s="135"/>
      <c r="W11" s="135"/>
      <c r="X11" s="135"/>
      <c r="Y11" s="135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</row>
    <row r="12" spans="1:60" s="31" customFormat="1" x14ac:dyDescent="0.35">
      <c r="A12" s="36" t="s">
        <v>279</v>
      </c>
      <c r="B12" s="151">
        <v>22</v>
      </c>
      <c r="C12" s="151">
        <v>17</v>
      </c>
      <c r="D12" s="151">
        <v>3</v>
      </c>
      <c r="E12" s="151">
        <v>1</v>
      </c>
      <c r="F12" s="151">
        <v>3</v>
      </c>
      <c r="G12" s="151">
        <v>0</v>
      </c>
      <c r="H12" s="151">
        <v>2</v>
      </c>
      <c r="I12" s="151">
        <v>6</v>
      </c>
      <c r="J12" s="151">
        <v>1</v>
      </c>
      <c r="K12" s="151">
        <v>0</v>
      </c>
      <c r="L12" s="151">
        <v>434</v>
      </c>
      <c r="M12" s="151"/>
      <c r="N12" s="150"/>
      <c r="O12" s="151">
        <v>0</v>
      </c>
      <c r="P12" s="151">
        <v>0.5</v>
      </c>
      <c r="Q12" s="151"/>
      <c r="R12" s="151">
        <v>0</v>
      </c>
      <c r="S12" s="151">
        <v>0</v>
      </c>
      <c r="T12" s="135"/>
      <c r="U12" s="135"/>
      <c r="V12" s="135"/>
      <c r="W12" s="135"/>
      <c r="X12" s="135"/>
      <c r="Y12" s="135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</row>
    <row r="13" spans="1:60" s="31" customFormat="1" x14ac:dyDescent="0.35">
      <c r="A13" s="36" t="s">
        <v>280</v>
      </c>
      <c r="B13" s="151">
        <v>21</v>
      </c>
      <c r="C13" s="151">
        <v>17</v>
      </c>
      <c r="D13" s="151">
        <v>3</v>
      </c>
      <c r="E13" s="151">
        <v>1</v>
      </c>
      <c r="F13" s="151">
        <v>3</v>
      </c>
      <c r="G13" s="151">
        <v>0</v>
      </c>
      <c r="H13" s="151">
        <v>2</v>
      </c>
      <c r="I13" s="151">
        <v>7</v>
      </c>
      <c r="J13" s="151">
        <v>1</v>
      </c>
      <c r="K13" s="151">
        <v>0</v>
      </c>
      <c r="L13" s="151">
        <v>5</v>
      </c>
      <c r="M13" s="151"/>
      <c r="N13" s="150"/>
      <c r="O13" s="151">
        <v>0</v>
      </c>
      <c r="P13" s="151"/>
      <c r="Q13" s="151"/>
      <c r="R13" s="151">
        <v>0</v>
      </c>
      <c r="S13" s="151">
        <v>0</v>
      </c>
      <c r="T13" s="135"/>
      <c r="U13" s="135"/>
      <c r="V13" s="135"/>
      <c r="W13" s="135"/>
      <c r="X13" s="135"/>
      <c r="Y13" s="135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</row>
    <row r="14" spans="1:60" s="31" customFormat="1" x14ac:dyDescent="0.35">
      <c r="A14" s="32" t="s">
        <v>291</v>
      </c>
      <c r="B14" s="151">
        <v>23</v>
      </c>
      <c r="C14" s="151">
        <v>19</v>
      </c>
      <c r="D14" s="151">
        <v>5</v>
      </c>
      <c r="E14" s="151">
        <v>3</v>
      </c>
      <c r="F14" s="151">
        <v>3</v>
      </c>
      <c r="G14" s="151">
        <v>1</v>
      </c>
      <c r="H14" s="151">
        <v>4</v>
      </c>
      <c r="I14" s="151">
        <v>6</v>
      </c>
      <c r="J14" s="151">
        <v>2</v>
      </c>
      <c r="K14" s="151">
        <v>0</v>
      </c>
      <c r="L14" s="151">
        <v>3832</v>
      </c>
      <c r="M14" s="151"/>
      <c r="N14" s="150"/>
      <c r="O14" s="151">
        <v>0</v>
      </c>
      <c r="P14" s="151">
        <v>1.6492307692307691</v>
      </c>
      <c r="Q14" s="151"/>
      <c r="R14" s="151">
        <v>0</v>
      </c>
      <c r="S14" s="151">
        <v>0</v>
      </c>
      <c r="T14" s="135"/>
      <c r="U14" s="135"/>
      <c r="V14" s="135"/>
      <c r="W14" s="135"/>
      <c r="X14" s="135"/>
      <c r="Y14" s="135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</row>
    <row r="15" spans="1:60" s="31" customFormat="1" x14ac:dyDescent="0.35">
      <c r="A15" s="32" t="s">
        <v>34</v>
      </c>
      <c r="B15" s="151">
        <v>9</v>
      </c>
      <c r="C15" s="151">
        <v>7</v>
      </c>
      <c r="D15" s="151">
        <v>0</v>
      </c>
      <c r="E15" s="151">
        <v>1</v>
      </c>
      <c r="F15" s="151">
        <v>1</v>
      </c>
      <c r="G15" s="151">
        <v>0</v>
      </c>
      <c r="H15" s="151">
        <v>3</v>
      </c>
      <c r="I15" s="151">
        <v>16</v>
      </c>
      <c r="J15" s="151">
        <v>1</v>
      </c>
      <c r="K15" s="151">
        <v>0</v>
      </c>
      <c r="L15" s="151">
        <v>1</v>
      </c>
      <c r="M15" s="151"/>
      <c r="N15" s="150"/>
      <c r="O15" s="151">
        <v>0</v>
      </c>
      <c r="P15" s="151"/>
      <c r="Q15" s="151"/>
      <c r="R15" s="151">
        <v>0</v>
      </c>
      <c r="S15" s="151">
        <v>0</v>
      </c>
      <c r="T15" s="135"/>
      <c r="U15" s="135"/>
      <c r="V15" s="135"/>
      <c r="W15" s="135"/>
      <c r="X15" s="135"/>
      <c r="Y15" s="135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</row>
    <row r="16" spans="1:60" s="31" customFormat="1" x14ac:dyDescent="0.35">
      <c r="A16" s="32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0"/>
      <c r="O16" s="151"/>
      <c r="P16" s="151"/>
      <c r="Q16" s="151"/>
      <c r="R16" s="151"/>
      <c r="S16" s="151"/>
      <c r="T16" s="135"/>
      <c r="U16" s="135"/>
      <c r="V16" s="135"/>
      <c r="W16" s="135"/>
      <c r="X16" s="135"/>
      <c r="Y16" s="135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</row>
    <row r="17" spans="1:25" s="37" customFormat="1" x14ac:dyDescent="0.35">
      <c r="A17" s="152" t="s">
        <v>39</v>
      </c>
      <c r="B17" s="151">
        <f t="shared" ref="B17:M17" si="0">SUM(B6:B15)</f>
        <v>199</v>
      </c>
      <c r="C17" s="151">
        <f t="shared" si="0"/>
        <v>165</v>
      </c>
      <c r="D17" s="151">
        <f t="shared" si="0"/>
        <v>17</v>
      </c>
      <c r="E17" s="151">
        <f t="shared" si="0"/>
        <v>20</v>
      </c>
      <c r="F17" s="151">
        <f t="shared" si="0"/>
        <v>26</v>
      </c>
      <c r="G17" s="151">
        <f t="shared" si="0"/>
        <v>6</v>
      </c>
      <c r="H17" s="151">
        <f t="shared" si="0"/>
        <v>45</v>
      </c>
      <c r="I17" s="151">
        <f t="shared" si="0"/>
        <v>105</v>
      </c>
      <c r="J17" s="151">
        <f t="shared" si="0"/>
        <v>13</v>
      </c>
      <c r="K17" s="151">
        <f t="shared" si="0"/>
        <v>3</v>
      </c>
      <c r="L17" s="151">
        <f t="shared" si="0"/>
        <v>5315</v>
      </c>
      <c r="M17" s="151">
        <f t="shared" si="0"/>
        <v>0</v>
      </c>
      <c r="N17" s="151"/>
      <c r="O17" s="151">
        <f>SUM(O6:O15)</f>
        <v>0</v>
      </c>
      <c r="P17" s="151"/>
      <c r="Q17" s="151">
        <f>SUM(Q6:Q15)</f>
        <v>0</v>
      </c>
      <c r="R17" s="151"/>
      <c r="S17" s="151"/>
      <c r="T17" s="144"/>
      <c r="U17" s="144"/>
      <c r="V17" s="144"/>
      <c r="W17" s="144"/>
      <c r="X17" s="144"/>
    </row>
    <row r="18" spans="1:25" x14ac:dyDescent="0.35">
      <c r="Y18" s="37"/>
    </row>
    <row r="19" spans="1:25" x14ac:dyDescent="0.35">
      <c r="Y19" s="37"/>
    </row>
    <row r="20" spans="1:25" x14ac:dyDescent="0.35">
      <c r="Y20" s="37"/>
    </row>
    <row r="21" spans="1:25" x14ac:dyDescent="0.35">
      <c r="Y21" s="37"/>
    </row>
    <row r="22" spans="1:25" x14ac:dyDescent="0.35">
      <c r="Y22" s="37"/>
    </row>
    <row r="23" spans="1:25" x14ac:dyDescent="0.35">
      <c r="Y23" s="37"/>
    </row>
    <row r="24" spans="1:25" x14ac:dyDescent="0.35">
      <c r="Y24" s="37"/>
    </row>
    <row r="25" spans="1:25" x14ac:dyDescent="0.35">
      <c r="Y25" s="37"/>
    </row>
    <row r="26" spans="1:25" x14ac:dyDescent="0.35">
      <c r="Y26" s="37"/>
    </row>
    <row r="27" spans="1:25" x14ac:dyDescent="0.35">
      <c r="Y27" s="37"/>
    </row>
    <row r="28" spans="1:25" x14ac:dyDescent="0.35">
      <c r="Y28" s="37"/>
    </row>
    <row r="29" spans="1:25" x14ac:dyDescent="0.35">
      <c r="Y29" s="37"/>
    </row>
    <row r="30" spans="1:25" x14ac:dyDescent="0.35">
      <c r="Y30" s="37"/>
    </row>
    <row r="31" spans="1:25" x14ac:dyDescent="0.35">
      <c r="Y31" s="37"/>
    </row>
    <row r="32" spans="1:25" x14ac:dyDescent="0.35">
      <c r="Y32" s="37"/>
    </row>
    <row r="33" spans="25:25" x14ac:dyDescent="0.35">
      <c r="Y33" s="37"/>
    </row>
    <row r="34" spans="25:25" x14ac:dyDescent="0.35">
      <c r="Y34" s="37"/>
    </row>
  </sheetData>
  <phoneticPr fontId="4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51"/>
  <sheetViews>
    <sheetView topLeftCell="A3" zoomScale="80" zoomScaleNormal="80" workbookViewId="0">
      <pane ySplit="2" topLeftCell="A38" activePane="bottomLeft" state="frozen"/>
      <selection activeCell="A3" sqref="A3"/>
      <selection pane="bottomLeft" activeCell="B40" sqref="B40:T40"/>
    </sheetView>
  </sheetViews>
  <sheetFormatPr defaultColWidth="9.1796875" defaultRowHeight="14.5" x14ac:dyDescent="0.35"/>
  <cols>
    <col min="1" max="2" width="12.7265625" style="4" customWidth="1"/>
    <col min="3" max="7" width="9.1796875" style="4"/>
    <col min="8" max="8" width="21.1796875" style="4" customWidth="1"/>
    <col min="9" max="11" width="9.1796875" style="4"/>
    <col min="12" max="12" width="9.1796875" style="79"/>
    <col min="13" max="13" width="9.1796875" style="4"/>
    <col min="14" max="14" width="15.81640625" style="4" customWidth="1"/>
    <col min="15" max="16" width="9.1796875" style="4"/>
    <col min="17" max="17" width="18.453125" style="4" customWidth="1"/>
    <col min="18" max="19" width="9.1796875" style="62"/>
    <col min="20" max="20" width="12.26953125" style="62" customWidth="1"/>
    <col min="21" max="21" width="12" style="79" customWidth="1"/>
    <col min="22" max="22" width="35.7265625" style="4" customWidth="1"/>
    <col min="23" max="16384" width="9.1796875" style="4"/>
  </cols>
  <sheetData>
    <row r="1" spans="1:21" ht="15" customHeight="1" x14ac:dyDescent="0.35">
      <c r="A1" s="160" t="s">
        <v>28</v>
      </c>
      <c r="B1" s="97"/>
      <c r="C1" s="161" t="s">
        <v>0</v>
      </c>
      <c r="D1" s="161"/>
      <c r="E1" s="161"/>
      <c r="F1" s="161"/>
      <c r="G1" s="39"/>
      <c r="H1" s="50"/>
      <c r="I1" s="50"/>
      <c r="J1" s="162" t="s">
        <v>1</v>
      </c>
      <c r="K1" s="163"/>
      <c r="L1" s="74"/>
      <c r="M1" s="164" t="s">
        <v>4</v>
      </c>
      <c r="N1" s="165"/>
      <c r="O1" s="166"/>
      <c r="P1" s="166"/>
      <c r="Q1" s="9"/>
      <c r="R1" s="157" t="s">
        <v>67</v>
      </c>
      <c r="S1" s="158"/>
      <c r="T1" s="159"/>
      <c r="U1" s="96"/>
    </row>
    <row r="2" spans="1:21" x14ac:dyDescent="0.35">
      <c r="A2" s="160"/>
      <c r="B2" s="97"/>
      <c r="C2" s="39"/>
      <c r="D2" s="39"/>
      <c r="E2" s="39"/>
      <c r="F2" s="39"/>
      <c r="G2" s="39"/>
      <c r="H2" s="50"/>
      <c r="I2" s="50"/>
      <c r="J2" s="40"/>
      <c r="K2" s="40"/>
      <c r="L2" s="74"/>
      <c r="M2" s="26"/>
      <c r="N2" s="26"/>
      <c r="O2" s="9"/>
      <c r="P2" s="9"/>
      <c r="Q2" s="9"/>
      <c r="R2" s="63"/>
      <c r="S2" s="63"/>
      <c r="T2" s="63"/>
      <c r="U2" s="82"/>
    </row>
    <row r="3" spans="1:21" ht="284.5" x14ac:dyDescent="0.35">
      <c r="A3" s="160"/>
      <c r="B3" s="98" t="s">
        <v>275</v>
      </c>
      <c r="C3" s="48" t="s">
        <v>49</v>
      </c>
      <c r="D3" s="48" t="s">
        <v>52</v>
      </c>
      <c r="E3" s="48" t="s">
        <v>50</v>
      </c>
      <c r="F3" s="48" t="s">
        <v>51</v>
      </c>
      <c r="G3" s="48" t="s">
        <v>53</v>
      </c>
      <c r="H3" s="51" t="s">
        <v>55</v>
      </c>
      <c r="I3" s="51" t="s">
        <v>81</v>
      </c>
      <c r="J3" s="49" t="s">
        <v>2</v>
      </c>
      <c r="K3" s="49" t="s">
        <v>3</v>
      </c>
      <c r="L3" s="73" t="s">
        <v>71</v>
      </c>
      <c r="M3" s="56" t="s">
        <v>56</v>
      </c>
      <c r="N3" s="56" t="s">
        <v>73</v>
      </c>
      <c r="O3" s="56" t="s">
        <v>57</v>
      </c>
      <c r="P3" s="57" t="s">
        <v>6</v>
      </c>
      <c r="Q3" s="8" t="s">
        <v>5</v>
      </c>
      <c r="R3" s="64" t="s">
        <v>58</v>
      </c>
      <c r="S3" s="64" t="s">
        <v>59</v>
      </c>
      <c r="T3" s="64" t="s">
        <v>60</v>
      </c>
      <c r="U3" s="84" t="s">
        <v>76</v>
      </c>
    </row>
    <row r="4" spans="1:21" s="23" customFormat="1" x14ac:dyDescent="0.35">
      <c r="A4" s="21" t="s">
        <v>29</v>
      </c>
      <c r="B4" s="29"/>
      <c r="C4" s="29"/>
      <c r="D4" s="29"/>
      <c r="E4" s="29"/>
      <c r="F4" s="29"/>
      <c r="G4" s="29"/>
      <c r="H4" s="29"/>
      <c r="I4" s="29"/>
      <c r="J4" s="30"/>
      <c r="K4" s="30"/>
      <c r="L4" s="75"/>
      <c r="M4" s="22"/>
      <c r="N4" s="22"/>
      <c r="O4" s="22"/>
      <c r="P4" s="22"/>
      <c r="Q4" s="22"/>
      <c r="R4" s="22"/>
      <c r="S4" s="22"/>
      <c r="T4" s="22"/>
      <c r="U4" s="95"/>
    </row>
    <row r="5" spans="1:21" x14ac:dyDescent="0.35">
      <c r="A5" s="43" t="s">
        <v>40</v>
      </c>
      <c r="B5" s="99" t="s">
        <v>7</v>
      </c>
      <c r="C5" s="20" t="s">
        <v>7</v>
      </c>
      <c r="D5" s="16"/>
      <c r="E5" s="16"/>
      <c r="F5" s="39"/>
      <c r="G5" s="3" t="s">
        <v>70</v>
      </c>
      <c r="H5" s="42"/>
      <c r="I5" s="42" t="s">
        <v>7</v>
      </c>
      <c r="J5" s="58" t="s">
        <v>7</v>
      </c>
      <c r="K5" s="58" t="s">
        <v>9</v>
      </c>
      <c r="L5" s="74">
        <v>0</v>
      </c>
      <c r="M5" s="9"/>
      <c r="N5" s="26" t="s">
        <v>82</v>
      </c>
      <c r="O5" s="26" t="s">
        <v>11</v>
      </c>
      <c r="P5" s="26" t="s">
        <v>11</v>
      </c>
      <c r="Q5" s="26" t="s">
        <v>11</v>
      </c>
      <c r="R5" s="80" t="s">
        <v>9</v>
      </c>
      <c r="S5" s="80" t="s">
        <v>9</v>
      </c>
      <c r="T5" s="80" t="s">
        <v>11</v>
      </c>
      <c r="U5" s="82">
        <v>15</v>
      </c>
    </row>
    <row r="6" spans="1:21" x14ac:dyDescent="0.35">
      <c r="A6" s="44" t="s">
        <v>12</v>
      </c>
      <c r="B6" s="99" t="s">
        <v>9</v>
      </c>
      <c r="C6" s="20"/>
      <c r="D6" s="20"/>
      <c r="E6" s="16"/>
      <c r="F6" s="39"/>
      <c r="G6" s="39"/>
      <c r="H6" s="42" t="s">
        <v>11</v>
      </c>
      <c r="I6" s="42" t="s">
        <v>11</v>
      </c>
      <c r="J6" s="58" t="s">
        <v>11</v>
      </c>
      <c r="K6" s="58" t="s">
        <v>9</v>
      </c>
      <c r="L6" s="74">
        <v>0</v>
      </c>
      <c r="M6" s="26" t="s">
        <v>11</v>
      </c>
      <c r="N6" s="26" t="s">
        <v>11</v>
      </c>
      <c r="O6" s="26" t="s">
        <v>11</v>
      </c>
      <c r="P6" s="26" t="s">
        <v>11</v>
      </c>
      <c r="Q6" s="26" t="s">
        <v>11</v>
      </c>
      <c r="R6" s="80" t="s">
        <v>11</v>
      </c>
      <c r="S6" s="80" t="s">
        <v>11</v>
      </c>
      <c r="T6" s="80" t="s">
        <v>11</v>
      </c>
      <c r="U6" s="82" t="s">
        <v>11</v>
      </c>
    </row>
    <row r="7" spans="1:21" x14ac:dyDescent="0.35">
      <c r="A7" s="44" t="s">
        <v>13</v>
      </c>
      <c r="B7" s="99" t="s">
        <v>9</v>
      </c>
      <c r="C7" s="17"/>
      <c r="D7" s="17"/>
      <c r="E7" s="17"/>
      <c r="F7" s="10"/>
      <c r="G7" s="10"/>
      <c r="H7" s="52"/>
      <c r="I7" s="52"/>
      <c r="J7" s="11"/>
      <c r="K7" s="100" t="s">
        <v>9</v>
      </c>
      <c r="L7" s="76"/>
      <c r="M7" s="12"/>
      <c r="N7" s="12"/>
      <c r="O7" s="12"/>
      <c r="P7" s="12"/>
      <c r="Q7" s="9"/>
      <c r="R7" s="80" t="s">
        <v>9</v>
      </c>
      <c r="S7" s="80" t="s">
        <v>9</v>
      </c>
      <c r="T7" s="63"/>
      <c r="U7" s="88"/>
    </row>
    <row r="8" spans="1:21" x14ac:dyDescent="0.35">
      <c r="A8" s="43" t="s">
        <v>41</v>
      </c>
      <c r="B8" s="99" t="s">
        <v>9</v>
      </c>
      <c r="C8" s="16"/>
      <c r="D8" s="16"/>
      <c r="E8" s="16"/>
      <c r="F8" s="39"/>
      <c r="G8" s="39"/>
      <c r="H8" s="42" t="s">
        <v>9</v>
      </c>
      <c r="I8" s="42" t="s">
        <v>7</v>
      </c>
      <c r="J8" s="40"/>
      <c r="K8" s="58" t="s">
        <v>9</v>
      </c>
      <c r="L8" s="74" t="s">
        <v>11</v>
      </c>
      <c r="M8" s="9"/>
      <c r="N8" s="9"/>
      <c r="O8" s="9"/>
      <c r="P8" s="9"/>
      <c r="Q8" s="9"/>
      <c r="R8" s="80" t="s">
        <v>9</v>
      </c>
      <c r="S8" s="80" t="s">
        <v>9</v>
      </c>
      <c r="T8" s="63"/>
      <c r="U8" s="82"/>
    </row>
    <row r="9" spans="1:21" x14ac:dyDescent="0.35">
      <c r="A9" s="43" t="s">
        <v>48</v>
      </c>
      <c r="B9" s="99" t="s">
        <v>9</v>
      </c>
      <c r="C9" s="16"/>
      <c r="D9" s="16"/>
      <c r="E9" s="16"/>
      <c r="F9" s="39"/>
      <c r="G9" s="39"/>
      <c r="H9" s="42" t="s">
        <v>247</v>
      </c>
      <c r="I9" s="50"/>
      <c r="J9" s="40"/>
      <c r="K9" s="58" t="s">
        <v>9</v>
      </c>
      <c r="L9" s="74"/>
      <c r="M9" s="9"/>
      <c r="N9" s="9"/>
      <c r="O9" s="9"/>
      <c r="P9" s="9"/>
      <c r="Q9" s="9"/>
      <c r="R9" s="80" t="s">
        <v>9</v>
      </c>
      <c r="S9" s="80" t="s">
        <v>9</v>
      </c>
      <c r="T9" s="63"/>
      <c r="U9" s="82"/>
    </row>
    <row r="10" spans="1:21" x14ac:dyDescent="0.35">
      <c r="A10" s="43" t="s">
        <v>106</v>
      </c>
      <c r="B10" s="99" t="s">
        <v>9</v>
      </c>
      <c r="C10" s="16"/>
      <c r="D10" s="16"/>
      <c r="E10" s="16"/>
      <c r="F10" s="39"/>
      <c r="G10" s="39"/>
      <c r="H10" s="42" t="s">
        <v>11</v>
      </c>
      <c r="I10" s="42" t="s">
        <v>7</v>
      </c>
      <c r="J10" s="40"/>
      <c r="K10" s="58" t="s">
        <v>9</v>
      </c>
      <c r="L10" s="74"/>
      <c r="M10" s="9"/>
      <c r="N10" s="9"/>
      <c r="O10" s="9"/>
      <c r="P10" s="9"/>
      <c r="Q10" s="9"/>
      <c r="R10" s="63"/>
      <c r="S10" s="63"/>
      <c r="T10" s="63"/>
      <c r="U10" s="82"/>
    </row>
    <row r="11" spans="1:21" x14ac:dyDescent="0.35">
      <c r="A11" s="44" t="s">
        <v>15</v>
      </c>
      <c r="B11" s="99" t="s">
        <v>9</v>
      </c>
      <c r="C11" s="16"/>
      <c r="D11" s="16"/>
      <c r="E11" s="16"/>
      <c r="F11" s="39"/>
      <c r="G11" s="39"/>
      <c r="H11" s="42" t="s">
        <v>9</v>
      </c>
      <c r="I11" s="42" t="s">
        <v>7</v>
      </c>
      <c r="J11" s="40"/>
      <c r="K11" s="58" t="s">
        <v>9</v>
      </c>
      <c r="L11" s="74" t="s">
        <v>11</v>
      </c>
      <c r="M11" s="9"/>
      <c r="N11" s="9"/>
      <c r="O11" s="9"/>
      <c r="P11" s="9"/>
      <c r="Q11" s="9"/>
      <c r="R11" s="80" t="s">
        <v>9</v>
      </c>
      <c r="S11" s="80" t="s">
        <v>9</v>
      </c>
      <c r="T11" s="63"/>
      <c r="U11" s="82" t="s">
        <v>11</v>
      </c>
    </row>
    <row r="12" spans="1:21" x14ac:dyDescent="0.35">
      <c r="A12" s="44" t="s">
        <v>14</v>
      </c>
      <c r="B12" s="99" t="s">
        <v>9</v>
      </c>
      <c r="C12" s="16"/>
      <c r="D12" s="16"/>
      <c r="E12" s="16"/>
      <c r="F12" s="39"/>
      <c r="G12" s="39"/>
      <c r="H12" s="42" t="s">
        <v>9</v>
      </c>
      <c r="I12" s="42" t="s">
        <v>7</v>
      </c>
      <c r="J12" s="40"/>
      <c r="K12" s="58" t="s">
        <v>9</v>
      </c>
      <c r="L12" s="74" t="s">
        <v>11</v>
      </c>
      <c r="M12" s="26" t="s">
        <v>11</v>
      </c>
      <c r="N12" s="26" t="s">
        <v>11</v>
      </c>
      <c r="O12" s="26" t="s">
        <v>11</v>
      </c>
      <c r="P12" s="26" t="s">
        <v>11</v>
      </c>
      <c r="Q12" s="9"/>
      <c r="R12" s="80" t="s">
        <v>9</v>
      </c>
      <c r="S12" s="80" t="s">
        <v>9</v>
      </c>
      <c r="T12" s="63"/>
      <c r="U12" s="82" t="s">
        <v>11</v>
      </c>
    </row>
    <row r="13" spans="1:21" x14ac:dyDescent="0.35">
      <c r="A13" s="44" t="s">
        <v>16</v>
      </c>
      <c r="B13" s="99" t="s">
        <v>7</v>
      </c>
      <c r="C13" s="20" t="s">
        <v>7</v>
      </c>
      <c r="D13" s="16"/>
      <c r="E13" s="20" t="s">
        <v>7</v>
      </c>
      <c r="F13" s="39"/>
      <c r="G13" s="39"/>
      <c r="H13" s="42" t="s">
        <v>9</v>
      </c>
      <c r="I13" s="50"/>
      <c r="J13" s="40"/>
      <c r="K13" s="58" t="s">
        <v>9</v>
      </c>
      <c r="L13" s="74">
        <v>1</v>
      </c>
      <c r="M13" s="26" t="s">
        <v>138</v>
      </c>
      <c r="N13" s="9">
        <v>28</v>
      </c>
      <c r="O13" s="26" t="s">
        <v>11</v>
      </c>
      <c r="P13" s="9">
        <v>1.8</v>
      </c>
      <c r="Q13" s="9"/>
      <c r="R13" s="80" t="s">
        <v>9</v>
      </c>
      <c r="S13" s="80" t="s">
        <v>9</v>
      </c>
      <c r="T13" s="63"/>
      <c r="U13" s="82">
        <v>15</v>
      </c>
    </row>
    <row r="14" spans="1:21" x14ac:dyDescent="0.35">
      <c r="A14" s="44" t="s">
        <v>17</v>
      </c>
      <c r="B14" s="99" t="s">
        <v>7</v>
      </c>
      <c r="C14" s="20" t="s">
        <v>7</v>
      </c>
      <c r="D14" s="16"/>
      <c r="E14" s="16"/>
      <c r="F14" s="39"/>
      <c r="G14" s="39"/>
      <c r="H14" s="42" t="s">
        <v>11</v>
      </c>
      <c r="I14" s="50"/>
      <c r="J14" s="40"/>
      <c r="K14" s="58" t="s">
        <v>9</v>
      </c>
      <c r="L14" s="74" t="s">
        <v>11</v>
      </c>
      <c r="M14" s="9"/>
      <c r="N14" s="9"/>
      <c r="O14" s="9"/>
      <c r="P14" s="9"/>
      <c r="Q14" s="9"/>
      <c r="R14" s="80" t="s">
        <v>9</v>
      </c>
      <c r="S14" s="80" t="s">
        <v>9</v>
      </c>
      <c r="T14" s="63"/>
      <c r="U14" s="82">
        <v>1</v>
      </c>
    </row>
    <row r="15" spans="1:21" x14ac:dyDescent="0.35">
      <c r="A15" s="44" t="s">
        <v>18</v>
      </c>
      <c r="B15" s="60"/>
      <c r="C15" s="16"/>
      <c r="D15" s="16"/>
      <c r="E15" s="16"/>
      <c r="F15" s="39"/>
      <c r="G15" s="39"/>
      <c r="H15" s="42" t="s">
        <v>9</v>
      </c>
      <c r="I15" s="42" t="s">
        <v>7</v>
      </c>
      <c r="J15" s="40"/>
      <c r="K15" s="40"/>
      <c r="L15" s="74" t="s">
        <v>11</v>
      </c>
      <c r="M15" s="26" t="s">
        <v>11</v>
      </c>
      <c r="N15" s="26" t="s">
        <v>11</v>
      </c>
      <c r="O15" s="26" t="s">
        <v>11</v>
      </c>
      <c r="P15" s="26" t="s">
        <v>11</v>
      </c>
      <c r="Q15" s="9"/>
      <c r="R15" s="80" t="s">
        <v>9</v>
      </c>
      <c r="S15" s="80" t="s">
        <v>9</v>
      </c>
      <c r="T15" s="63"/>
      <c r="U15" s="82" t="s">
        <v>11</v>
      </c>
    </row>
    <row r="16" spans="1:21" x14ac:dyDescent="0.35">
      <c r="A16" s="44" t="s">
        <v>19</v>
      </c>
      <c r="B16" s="99" t="s">
        <v>9</v>
      </c>
      <c r="C16" s="16"/>
      <c r="D16" s="16"/>
      <c r="E16" s="16"/>
      <c r="F16" s="39"/>
      <c r="G16" s="39"/>
      <c r="H16" s="42" t="s">
        <v>11</v>
      </c>
      <c r="I16" s="50"/>
      <c r="J16" s="40"/>
      <c r="K16" s="58" t="s">
        <v>11</v>
      </c>
      <c r="L16" s="74" t="s">
        <v>11</v>
      </c>
      <c r="M16" s="26" t="s">
        <v>11</v>
      </c>
      <c r="N16" s="26" t="s">
        <v>11</v>
      </c>
      <c r="O16" s="26" t="s">
        <v>11</v>
      </c>
      <c r="P16" s="26" t="s">
        <v>11</v>
      </c>
      <c r="Q16" s="9"/>
      <c r="R16" s="80" t="s">
        <v>9</v>
      </c>
      <c r="S16" s="80" t="s">
        <v>9</v>
      </c>
      <c r="T16" s="63"/>
      <c r="U16" s="82" t="s">
        <v>11</v>
      </c>
    </row>
    <row r="17" spans="1:90" x14ac:dyDescent="0.35">
      <c r="A17" s="43" t="s">
        <v>36</v>
      </c>
      <c r="B17" s="99" t="s">
        <v>9</v>
      </c>
      <c r="C17" s="16"/>
      <c r="D17" s="16"/>
      <c r="E17" s="16"/>
      <c r="F17" s="39"/>
      <c r="G17" s="39"/>
      <c r="H17" s="42" t="s">
        <v>9</v>
      </c>
      <c r="I17" s="42" t="s">
        <v>7</v>
      </c>
      <c r="J17" s="40"/>
      <c r="K17" s="58" t="s">
        <v>9</v>
      </c>
      <c r="L17" s="74" t="s">
        <v>11</v>
      </c>
      <c r="M17" s="26" t="s">
        <v>11</v>
      </c>
      <c r="N17" s="26" t="s">
        <v>11</v>
      </c>
      <c r="O17" s="26" t="s">
        <v>11</v>
      </c>
      <c r="P17" s="26" t="s">
        <v>11</v>
      </c>
      <c r="Q17" s="9"/>
      <c r="R17" s="80" t="s">
        <v>9</v>
      </c>
      <c r="S17" s="80" t="s">
        <v>9</v>
      </c>
      <c r="T17" s="63"/>
      <c r="U17" s="82" t="s">
        <v>11</v>
      </c>
    </row>
    <row r="18" spans="1:90" x14ac:dyDescent="0.35">
      <c r="A18" s="44" t="s">
        <v>20</v>
      </c>
      <c r="B18" s="99" t="s">
        <v>9</v>
      </c>
      <c r="C18" s="16"/>
      <c r="D18" s="16"/>
      <c r="E18" s="16"/>
      <c r="F18" s="39"/>
      <c r="G18" s="39"/>
      <c r="H18" s="42" t="s">
        <v>7</v>
      </c>
      <c r="I18" s="42" t="s">
        <v>9</v>
      </c>
      <c r="J18" s="40"/>
      <c r="K18" s="58" t="s">
        <v>11</v>
      </c>
      <c r="L18" s="74">
        <v>0</v>
      </c>
      <c r="M18" s="26" t="s">
        <v>11</v>
      </c>
      <c r="N18" s="26" t="s">
        <v>11</v>
      </c>
      <c r="O18" s="26" t="s">
        <v>11</v>
      </c>
      <c r="P18" s="26" t="s">
        <v>11</v>
      </c>
      <c r="Q18" s="9"/>
      <c r="R18" s="80" t="s">
        <v>9</v>
      </c>
      <c r="S18" s="80" t="s">
        <v>9</v>
      </c>
      <c r="T18" s="80" t="s">
        <v>11</v>
      </c>
      <c r="U18" s="82" t="s">
        <v>11</v>
      </c>
    </row>
    <row r="19" spans="1:90" x14ac:dyDescent="0.35">
      <c r="A19" s="44" t="s">
        <v>21</v>
      </c>
      <c r="B19" s="99" t="s">
        <v>9</v>
      </c>
      <c r="C19" s="17"/>
      <c r="D19" s="17"/>
      <c r="E19" s="17"/>
      <c r="F19" s="10"/>
      <c r="G19" s="10"/>
      <c r="H19" s="52"/>
      <c r="I19" s="101" t="s">
        <v>7</v>
      </c>
      <c r="J19" s="11"/>
      <c r="K19" s="100" t="s">
        <v>9</v>
      </c>
      <c r="L19" s="76" t="s">
        <v>11</v>
      </c>
      <c r="M19" s="35" t="s">
        <v>11</v>
      </c>
      <c r="N19" s="35" t="s">
        <v>11</v>
      </c>
      <c r="O19" s="35" t="s">
        <v>11</v>
      </c>
      <c r="P19" s="35" t="s">
        <v>11</v>
      </c>
      <c r="Q19" s="9"/>
      <c r="R19" s="80" t="s">
        <v>11</v>
      </c>
      <c r="S19" s="80" t="s">
        <v>11</v>
      </c>
      <c r="T19" s="63"/>
      <c r="U19" s="88" t="s">
        <v>11</v>
      </c>
    </row>
    <row r="20" spans="1:90" x14ac:dyDescent="0.35">
      <c r="A20" s="43" t="s">
        <v>281</v>
      </c>
      <c r="B20" s="99" t="s">
        <v>9</v>
      </c>
      <c r="C20" s="25"/>
      <c r="D20" s="17"/>
      <c r="E20" s="17"/>
      <c r="F20" s="10"/>
      <c r="G20" s="10"/>
      <c r="H20" s="101" t="s">
        <v>9</v>
      </c>
      <c r="I20" s="101" t="s">
        <v>7</v>
      </c>
      <c r="J20" s="11"/>
      <c r="K20" s="100"/>
      <c r="L20" s="76"/>
      <c r="M20" s="35"/>
      <c r="N20" s="35"/>
      <c r="O20" s="35"/>
      <c r="P20" s="35"/>
      <c r="Q20" s="9"/>
      <c r="R20" s="80" t="s">
        <v>11</v>
      </c>
      <c r="S20" s="80" t="s">
        <v>9</v>
      </c>
      <c r="T20" s="63"/>
      <c r="U20" s="88" t="s">
        <v>11</v>
      </c>
    </row>
    <row r="21" spans="1:90" x14ac:dyDescent="0.35">
      <c r="A21" s="43" t="s">
        <v>22</v>
      </c>
      <c r="B21" s="99" t="s">
        <v>7</v>
      </c>
      <c r="C21" s="10"/>
      <c r="D21" s="10"/>
      <c r="E21" s="10"/>
      <c r="F21" s="10"/>
      <c r="G21" s="10"/>
      <c r="H21" s="101" t="s">
        <v>11</v>
      </c>
      <c r="I21" s="101" t="s">
        <v>7</v>
      </c>
      <c r="J21" s="11"/>
      <c r="K21" s="11"/>
      <c r="L21" s="76" t="s">
        <v>11</v>
      </c>
      <c r="M21" s="35" t="s">
        <v>11</v>
      </c>
      <c r="N21" s="35" t="s">
        <v>11</v>
      </c>
      <c r="O21" s="35" t="s">
        <v>11</v>
      </c>
      <c r="P21" s="35" t="s">
        <v>11</v>
      </c>
      <c r="Q21" s="9"/>
      <c r="R21" s="80" t="s">
        <v>9</v>
      </c>
      <c r="S21" s="80" t="s">
        <v>9</v>
      </c>
      <c r="T21" s="63"/>
      <c r="U21" s="88"/>
    </row>
    <row r="22" spans="1:90" s="1" customFormat="1" x14ac:dyDescent="0.35">
      <c r="A22" s="43" t="s">
        <v>37</v>
      </c>
      <c r="B22" s="99" t="s">
        <v>9</v>
      </c>
      <c r="C22" s="27" t="s">
        <v>7</v>
      </c>
      <c r="D22" s="27"/>
      <c r="E22" s="27"/>
      <c r="F22" s="27"/>
      <c r="G22" s="27"/>
      <c r="H22" s="53"/>
      <c r="I22" s="53" t="s">
        <v>7</v>
      </c>
      <c r="J22" s="11"/>
      <c r="K22" s="100" t="s">
        <v>9</v>
      </c>
      <c r="L22" s="76" t="s">
        <v>11</v>
      </c>
      <c r="M22" s="26" t="s">
        <v>11</v>
      </c>
      <c r="N22" s="26" t="s">
        <v>11</v>
      </c>
      <c r="O22" s="26" t="s">
        <v>11</v>
      </c>
      <c r="P22" s="26" t="s">
        <v>11</v>
      </c>
      <c r="Q22" s="9"/>
      <c r="R22" s="80" t="s">
        <v>9</v>
      </c>
      <c r="S22" s="80" t="s">
        <v>9</v>
      </c>
      <c r="T22" s="65"/>
      <c r="U22" s="82" t="s">
        <v>11</v>
      </c>
      <c r="V22" s="1" t="s">
        <v>182</v>
      </c>
    </row>
    <row r="23" spans="1:90" s="15" customFormat="1" x14ac:dyDescent="0.35">
      <c r="A23" s="44" t="s">
        <v>23</v>
      </c>
      <c r="B23" s="99" t="s">
        <v>9</v>
      </c>
      <c r="C23" s="16"/>
      <c r="D23" s="16"/>
      <c r="E23" s="16"/>
      <c r="F23" s="39"/>
      <c r="G23" s="39"/>
      <c r="H23" s="101" t="s">
        <v>9</v>
      </c>
      <c r="I23" s="50"/>
      <c r="J23" s="40"/>
      <c r="K23" s="58" t="s">
        <v>9</v>
      </c>
      <c r="L23" s="74"/>
      <c r="M23" s="9"/>
      <c r="N23" s="9"/>
      <c r="O23" s="9"/>
      <c r="P23" s="9"/>
      <c r="Q23" s="9"/>
      <c r="R23" s="80" t="s">
        <v>9</v>
      </c>
      <c r="S23" s="80" t="s">
        <v>9</v>
      </c>
      <c r="T23" s="63"/>
      <c r="U23" s="82"/>
    </row>
    <row r="24" spans="1:90" s="15" customFormat="1" x14ac:dyDescent="0.35">
      <c r="A24" s="43" t="s">
        <v>42</v>
      </c>
      <c r="B24" s="99" t="s">
        <v>9</v>
      </c>
      <c r="C24" s="39"/>
      <c r="D24" s="39"/>
      <c r="E24" s="39"/>
      <c r="F24" s="39"/>
      <c r="G24" s="39"/>
      <c r="H24" s="50"/>
      <c r="I24" s="50"/>
      <c r="J24" s="40"/>
      <c r="K24" s="58" t="s">
        <v>9</v>
      </c>
      <c r="L24" s="74" t="s">
        <v>11</v>
      </c>
      <c r="M24" s="26" t="s">
        <v>11</v>
      </c>
      <c r="N24" s="26" t="s">
        <v>11</v>
      </c>
      <c r="O24" s="26" t="s">
        <v>11</v>
      </c>
      <c r="P24" s="26" t="s">
        <v>11</v>
      </c>
      <c r="Q24" s="9"/>
      <c r="R24" s="80" t="s">
        <v>9</v>
      </c>
      <c r="S24" s="80" t="s">
        <v>9</v>
      </c>
      <c r="T24" s="63"/>
      <c r="U24" s="82" t="s">
        <v>191</v>
      </c>
    </row>
    <row r="25" spans="1:90" x14ac:dyDescent="0.35">
      <c r="A25" s="43" t="s">
        <v>43</v>
      </c>
      <c r="B25" s="99" t="s">
        <v>9</v>
      </c>
      <c r="C25" s="20" t="s">
        <v>7</v>
      </c>
      <c r="D25" s="16"/>
      <c r="E25" s="16"/>
      <c r="F25" s="41"/>
      <c r="G25" s="41"/>
      <c r="H25" s="42" t="s">
        <v>192</v>
      </c>
      <c r="I25" s="42" t="s">
        <v>7</v>
      </c>
      <c r="J25" s="40"/>
      <c r="K25" s="58" t="s">
        <v>9</v>
      </c>
      <c r="L25" s="74">
        <v>0</v>
      </c>
      <c r="M25" s="26" t="s">
        <v>11</v>
      </c>
      <c r="N25" s="26" t="s">
        <v>11</v>
      </c>
      <c r="O25" s="26" t="s">
        <v>11</v>
      </c>
      <c r="P25" s="26" t="s">
        <v>11</v>
      </c>
      <c r="Q25" s="9"/>
      <c r="R25" s="80" t="s">
        <v>9</v>
      </c>
      <c r="S25" s="80" t="s">
        <v>9</v>
      </c>
      <c r="T25" s="63"/>
      <c r="U25" s="82">
        <v>5</v>
      </c>
    </row>
    <row r="26" spans="1:90" x14ac:dyDescent="0.35">
      <c r="A26" s="43" t="s">
        <v>292</v>
      </c>
      <c r="B26" s="99" t="s">
        <v>7</v>
      </c>
      <c r="C26" s="20" t="s">
        <v>7</v>
      </c>
      <c r="D26" s="16"/>
      <c r="E26" s="16"/>
      <c r="F26" s="126"/>
      <c r="G26" s="126"/>
      <c r="H26" s="42"/>
      <c r="I26" s="42"/>
      <c r="J26" s="40"/>
      <c r="K26" s="58" t="s">
        <v>9</v>
      </c>
      <c r="L26" s="74"/>
      <c r="M26" s="26"/>
      <c r="N26" s="26"/>
      <c r="O26" s="26"/>
      <c r="P26" s="26"/>
      <c r="Q26" s="9"/>
      <c r="R26" s="80" t="s">
        <v>9</v>
      </c>
      <c r="S26" s="80" t="s">
        <v>9</v>
      </c>
      <c r="T26" s="63"/>
      <c r="U26" s="82">
        <v>5</v>
      </c>
    </row>
    <row r="27" spans="1:90" x14ac:dyDescent="0.35">
      <c r="A27" s="44" t="s">
        <v>24</v>
      </c>
      <c r="B27" s="99" t="s">
        <v>7</v>
      </c>
      <c r="C27" s="20" t="s">
        <v>7</v>
      </c>
      <c r="D27" s="16"/>
      <c r="E27" s="20" t="s">
        <v>7</v>
      </c>
      <c r="F27" s="3"/>
      <c r="G27" s="3"/>
      <c r="H27" s="42" t="s">
        <v>9</v>
      </c>
      <c r="I27" s="42" t="s">
        <v>11</v>
      </c>
      <c r="J27" s="40"/>
      <c r="K27" s="58" t="s">
        <v>9</v>
      </c>
      <c r="L27" s="74">
        <v>0</v>
      </c>
      <c r="M27" s="26" t="s">
        <v>11</v>
      </c>
      <c r="N27" s="26" t="s">
        <v>11</v>
      </c>
      <c r="O27" s="26" t="s">
        <v>11</v>
      </c>
      <c r="P27" s="26" t="s">
        <v>11</v>
      </c>
      <c r="Q27" s="9"/>
      <c r="R27" s="80" t="s">
        <v>9</v>
      </c>
      <c r="S27" s="80" t="s">
        <v>9</v>
      </c>
      <c r="T27" s="63"/>
      <c r="U27" s="82">
        <v>6</v>
      </c>
    </row>
    <row r="28" spans="1:90" s="13" customFormat="1" x14ac:dyDescent="0.35">
      <c r="A28" s="44" t="s">
        <v>25</v>
      </c>
      <c r="B28" s="99" t="s">
        <v>11</v>
      </c>
      <c r="C28" s="19"/>
      <c r="D28" s="19"/>
      <c r="E28" s="19"/>
      <c r="F28" s="14"/>
      <c r="G28" s="14"/>
      <c r="H28" s="54"/>
      <c r="I28" s="54" t="s">
        <v>10</v>
      </c>
      <c r="J28" s="11"/>
      <c r="K28" s="11"/>
      <c r="L28" s="76" t="s">
        <v>11</v>
      </c>
      <c r="M28" s="26" t="s">
        <v>11</v>
      </c>
      <c r="N28" s="26" t="s">
        <v>11</v>
      </c>
      <c r="O28" s="26" t="s">
        <v>11</v>
      </c>
      <c r="P28" s="26" t="s">
        <v>11</v>
      </c>
      <c r="Q28" s="9"/>
      <c r="R28" s="80" t="s">
        <v>9</v>
      </c>
      <c r="S28" s="80" t="s">
        <v>9</v>
      </c>
      <c r="T28" s="63"/>
      <c r="U28" s="88">
        <v>5</v>
      </c>
    </row>
    <row r="29" spans="1:90" s="46" customFormat="1" x14ac:dyDescent="0.35">
      <c r="A29" s="43" t="s">
        <v>44</v>
      </c>
      <c r="B29" s="99" t="s">
        <v>274</v>
      </c>
      <c r="C29" s="19" t="s">
        <v>7</v>
      </c>
      <c r="D29" s="19"/>
      <c r="E29" s="19" t="s">
        <v>136</v>
      </c>
      <c r="F29" s="14"/>
      <c r="G29" s="14"/>
      <c r="H29" s="54" t="s">
        <v>9</v>
      </c>
      <c r="I29" s="54" t="s">
        <v>11</v>
      </c>
      <c r="J29" s="11"/>
      <c r="K29" s="100" t="s">
        <v>9</v>
      </c>
      <c r="L29" s="76">
        <v>0</v>
      </c>
      <c r="M29" s="26" t="s">
        <v>11</v>
      </c>
      <c r="N29" s="26" t="s">
        <v>11</v>
      </c>
      <c r="O29" s="26" t="s">
        <v>11</v>
      </c>
      <c r="P29" s="26" t="s">
        <v>11</v>
      </c>
      <c r="Q29" s="9"/>
      <c r="R29" s="80" t="s">
        <v>9</v>
      </c>
      <c r="S29" s="80" t="s">
        <v>9</v>
      </c>
      <c r="T29" s="63"/>
      <c r="U29" s="88">
        <v>5</v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</row>
    <row r="30" spans="1:90" s="34" customFormat="1" x14ac:dyDescent="0.35">
      <c r="A30" s="44" t="s">
        <v>38</v>
      </c>
      <c r="B30" s="99" t="s">
        <v>9</v>
      </c>
      <c r="C30" s="19"/>
      <c r="D30" s="19"/>
      <c r="E30" s="19"/>
      <c r="F30" s="14"/>
      <c r="G30" s="14"/>
      <c r="H30" s="54" t="s">
        <v>9</v>
      </c>
      <c r="I30" s="54" t="s">
        <v>7</v>
      </c>
      <c r="J30" s="11"/>
      <c r="K30" s="11"/>
      <c r="L30" s="76"/>
      <c r="M30" s="9"/>
      <c r="N30" s="9"/>
      <c r="O30" s="9"/>
      <c r="P30" s="9"/>
      <c r="Q30" s="9"/>
      <c r="R30" s="80" t="s">
        <v>11</v>
      </c>
      <c r="S30" s="80" t="s">
        <v>11</v>
      </c>
      <c r="T30" s="63"/>
      <c r="U30" s="88" t="s">
        <v>11</v>
      </c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</row>
    <row r="31" spans="1:90" x14ac:dyDescent="0.35">
      <c r="A31" s="44" t="s">
        <v>26</v>
      </c>
      <c r="B31" s="99" t="s">
        <v>9</v>
      </c>
      <c r="C31" s="16"/>
      <c r="D31" s="16"/>
      <c r="E31" s="16"/>
      <c r="F31" s="39"/>
      <c r="G31" s="39"/>
      <c r="H31" s="42" t="s">
        <v>7</v>
      </c>
      <c r="I31" s="42" t="s">
        <v>7</v>
      </c>
      <c r="J31" s="40"/>
      <c r="K31" s="40"/>
      <c r="L31" s="74" t="s">
        <v>11</v>
      </c>
      <c r="M31" s="26" t="s">
        <v>11</v>
      </c>
      <c r="N31" s="26" t="s">
        <v>11</v>
      </c>
      <c r="O31" s="26" t="s">
        <v>11</v>
      </c>
      <c r="P31" s="26" t="s">
        <v>11</v>
      </c>
      <c r="Q31" s="9"/>
      <c r="R31" s="120" t="s">
        <v>11</v>
      </c>
      <c r="S31" s="120" t="s">
        <v>11</v>
      </c>
      <c r="T31" s="63"/>
      <c r="U31" s="82" t="s">
        <v>11</v>
      </c>
      <c r="V31" s="28" t="s">
        <v>214</v>
      </c>
    </row>
    <row r="32" spans="1:90" x14ac:dyDescent="0.35">
      <c r="A32" s="43" t="s">
        <v>45</v>
      </c>
      <c r="B32" s="99" t="s">
        <v>9</v>
      </c>
      <c r="C32" s="20" t="s">
        <v>7</v>
      </c>
      <c r="D32" s="16"/>
      <c r="E32" s="16"/>
      <c r="F32" s="39"/>
      <c r="G32" s="39"/>
      <c r="H32" s="42" t="s">
        <v>11</v>
      </c>
      <c r="I32" s="50"/>
      <c r="J32" s="40"/>
      <c r="K32" s="58" t="s">
        <v>9</v>
      </c>
      <c r="L32" s="74">
        <v>0</v>
      </c>
      <c r="M32" s="26" t="s">
        <v>11</v>
      </c>
      <c r="N32" s="26" t="s">
        <v>11</v>
      </c>
      <c r="O32" s="26" t="s">
        <v>11</v>
      </c>
      <c r="P32" s="26" t="s">
        <v>11</v>
      </c>
      <c r="Q32" s="9"/>
      <c r="R32" s="120" t="s">
        <v>9</v>
      </c>
      <c r="S32" s="120" t="s">
        <v>9</v>
      </c>
      <c r="T32" s="63"/>
      <c r="U32" s="82" t="s">
        <v>11</v>
      </c>
      <c r="V32" s="117"/>
    </row>
    <row r="33" spans="1:30" s="5" customFormat="1" x14ac:dyDescent="0.35">
      <c r="A33" s="47" t="s">
        <v>27</v>
      </c>
      <c r="B33" s="61" t="s">
        <v>9</v>
      </c>
      <c r="C33" s="18"/>
      <c r="D33" s="18"/>
      <c r="E33" s="18"/>
      <c r="F33" s="6"/>
      <c r="G33" s="6"/>
      <c r="H33" s="55" t="s">
        <v>9</v>
      </c>
      <c r="I33" s="55"/>
      <c r="J33" s="38"/>
      <c r="K33" s="121" t="s">
        <v>9</v>
      </c>
      <c r="L33" s="77">
        <v>0</v>
      </c>
      <c r="M33" s="7"/>
      <c r="N33" s="7"/>
      <c r="O33" s="7"/>
      <c r="P33" s="7"/>
      <c r="Q33" s="9"/>
      <c r="R33" s="120" t="s">
        <v>9</v>
      </c>
      <c r="S33" s="120" t="s">
        <v>9</v>
      </c>
      <c r="T33" s="66"/>
      <c r="U33" s="71">
        <v>10</v>
      </c>
    </row>
    <row r="34" spans="1:30" s="5" customFormat="1" x14ac:dyDescent="0.35">
      <c r="A34" s="47" t="s">
        <v>46</v>
      </c>
      <c r="B34" s="61" t="s">
        <v>7</v>
      </c>
      <c r="C34" s="18"/>
      <c r="D34" s="18"/>
      <c r="E34" s="18"/>
      <c r="F34" s="6"/>
      <c r="G34" s="6"/>
      <c r="H34" s="55"/>
      <c r="I34" s="55" t="s">
        <v>9</v>
      </c>
      <c r="J34" s="38"/>
      <c r="K34" s="121" t="s">
        <v>11</v>
      </c>
      <c r="L34" s="77">
        <v>0</v>
      </c>
      <c r="M34" s="7" t="s">
        <v>11</v>
      </c>
      <c r="N34" s="7" t="s">
        <v>11</v>
      </c>
      <c r="O34" s="7" t="s">
        <v>11</v>
      </c>
      <c r="P34" s="7" t="s">
        <v>11</v>
      </c>
      <c r="Q34" s="9"/>
      <c r="R34" s="120" t="s">
        <v>9</v>
      </c>
      <c r="S34" s="120" t="s">
        <v>9</v>
      </c>
      <c r="T34" s="66"/>
      <c r="U34" s="71">
        <v>5</v>
      </c>
    </row>
    <row r="35" spans="1:30" s="5" customFormat="1" x14ac:dyDescent="0.35">
      <c r="A35" s="47" t="s">
        <v>30</v>
      </c>
      <c r="B35" s="61"/>
      <c r="C35" s="18"/>
      <c r="D35" s="18"/>
      <c r="E35" s="18"/>
      <c r="F35" s="6"/>
      <c r="G35" s="6"/>
      <c r="H35" s="55" t="s">
        <v>11</v>
      </c>
      <c r="I35" s="55" t="s">
        <v>7</v>
      </c>
      <c r="J35" s="38"/>
      <c r="K35" s="38"/>
      <c r="L35" s="77" t="s">
        <v>11</v>
      </c>
      <c r="M35" s="7" t="s">
        <v>11</v>
      </c>
      <c r="N35" s="7" t="s">
        <v>11</v>
      </c>
      <c r="O35" s="7"/>
      <c r="P35" s="7" t="s">
        <v>11</v>
      </c>
      <c r="Q35" s="9"/>
      <c r="R35" s="120" t="s">
        <v>9</v>
      </c>
      <c r="S35" s="120" t="s">
        <v>9</v>
      </c>
      <c r="T35" s="66"/>
      <c r="U35" s="71" t="s">
        <v>11</v>
      </c>
    </row>
    <row r="36" spans="1:30" x14ac:dyDescent="0.35">
      <c r="A36" s="43" t="s">
        <v>47</v>
      </c>
      <c r="B36" s="99" t="s">
        <v>9</v>
      </c>
      <c r="C36" s="16"/>
      <c r="D36" s="16"/>
      <c r="E36" s="16"/>
      <c r="F36" s="41"/>
      <c r="G36" s="41"/>
      <c r="H36" s="42" t="s">
        <v>11</v>
      </c>
      <c r="I36" s="42" t="s">
        <v>7</v>
      </c>
      <c r="J36" s="2"/>
      <c r="K36" s="2" t="s">
        <v>9</v>
      </c>
      <c r="L36" s="78" t="s">
        <v>11</v>
      </c>
      <c r="M36" s="26" t="s">
        <v>11</v>
      </c>
      <c r="N36" s="26" t="s">
        <v>11</v>
      </c>
      <c r="O36" s="26" t="s">
        <v>11</v>
      </c>
      <c r="P36" s="26" t="s">
        <v>11</v>
      </c>
      <c r="Q36" s="9"/>
      <c r="R36" s="80" t="s">
        <v>11</v>
      </c>
      <c r="S36" s="80" t="s">
        <v>9</v>
      </c>
      <c r="T36" s="63"/>
      <c r="U36" s="82">
        <v>1</v>
      </c>
    </row>
    <row r="37" spans="1:30" x14ac:dyDescent="0.35">
      <c r="A37" s="43" t="s">
        <v>265</v>
      </c>
      <c r="B37" s="99" t="s">
        <v>9</v>
      </c>
      <c r="C37" s="16"/>
      <c r="D37" s="16"/>
      <c r="E37" s="16"/>
      <c r="F37" s="41"/>
      <c r="G37" s="41"/>
      <c r="H37" s="42"/>
      <c r="I37" s="42"/>
      <c r="J37" s="2"/>
      <c r="K37" s="2"/>
      <c r="L37" s="78" t="s">
        <v>11</v>
      </c>
      <c r="M37" s="26" t="s">
        <v>11</v>
      </c>
      <c r="N37" s="26" t="s">
        <v>11</v>
      </c>
      <c r="O37" s="26" t="s">
        <v>11</v>
      </c>
      <c r="P37" s="26" t="s">
        <v>11</v>
      </c>
      <c r="Q37" s="9"/>
      <c r="R37" s="80" t="s">
        <v>9</v>
      </c>
      <c r="S37" s="80" t="s">
        <v>9</v>
      </c>
      <c r="T37" s="63"/>
      <c r="U37" s="82"/>
    </row>
    <row r="38" spans="1:30" s="15" customFormat="1" x14ac:dyDescent="0.35">
      <c r="A38" s="127"/>
      <c r="B38" s="127"/>
      <c r="C38" s="128"/>
      <c r="D38" s="128"/>
      <c r="E38" s="128"/>
      <c r="J38" s="129"/>
      <c r="K38" s="129"/>
      <c r="L38" s="130"/>
      <c r="U38" s="131"/>
    </row>
    <row r="39" spans="1:30" s="15" customFormat="1" x14ac:dyDescent="0.35">
      <c r="A39" s="127"/>
      <c r="B39" s="127"/>
      <c r="C39" s="128"/>
      <c r="D39" s="128"/>
      <c r="E39" s="128"/>
      <c r="J39" s="129"/>
      <c r="K39" s="129"/>
      <c r="L39" s="130"/>
      <c r="U39" s="131"/>
    </row>
    <row r="40" spans="1:30" s="15" customFormat="1" x14ac:dyDescent="0.35">
      <c r="A40" s="127" t="s">
        <v>276</v>
      </c>
      <c r="B40" s="127">
        <f xml:space="preserve"> COUNTIF(B5:B37,"X")+1</f>
        <v>8</v>
      </c>
      <c r="C40" s="127">
        <f t="shared" ref="C40:K40" si="0" xml:space="preserve"> COUNTIF(C5:C37,"X")</f>
        <v>9</v>
      </c>
      <c r="D40" s="127">
        <f t="shared" si="0"/>
        <v>0</v>
      </c>
      <c r="E40" s="127">
        <f t="shared" si="0"/>
        <v>2</v>
      </c>
      <c r="F40" s="127">
        <f t="shared" si="0"/>
        <v>0</v>
      </c>
      <c r="G40" s="127">
        <f t="shared" si="0"/>
        <v>0</v>
      </c>
      <c r="H40" s="15">
        <f>COUNTIF(H5:H37,"&lt;&gt;N")-COUNTIF(H5:H37,"-")-COUNTIF(H5:H37,"")</f>
        <v>4</v>
      </c>
      <c r="I40" s="127">
        <f t="shared" si="0"/>
        <v>16</v>
      </c>
      <c r="J40" s="127">
        <f t="shared" si="0"/>
        <v>1</v>
      </c>
      <c r="K40" s="127">
        <f t="shared" si="0"/>
        <v>0</v>
      </c>
      <c r="L40" s="127">
        <f xml:space="preserve"> SUM(L5:L37)</f>
        <v>1</v>
      </c>
      <c r="M40" s="127"/>
      <c r="N40" s="127"/>
      <c r="O40" s="127">
        <f xml:space="preserve"> COUNTIF(O5:O37,"X")</f>
        <v>0</v>
      </c>
      <c r="P40" s="127">
        <f>AVERAGE(P5:P37)</f>
        <v>1.8</v>
      </c>
      <c r="Q40" s="127"/>
      <c r="R40" s="127">
        <f t="shared" ref="R40:S40" si="1" xml:space="preserve"> COUNTIF(R5:R37,"X")</f>
        <v>0</v>
      </c>
      <c r="S40" s="127">
        <f t="shared" si="1"/>
        <v>0</v>
      </c>
      <c r="T40" s="127"/>
      <c r="U40" s="127"/>
      <c r="V40" s="127"/>
      <c r="W40" s="127"/>
      <c r="X40" s="127"/>
      <c r="Y40" s="127"/>
      <c r="AA40" s="127"/>
      <c r="AB40" s="131"/>
      <c r="AC40" s="131"/>
      <c r="AD40" s="131"/>
    </row>
    <row r="41" spans="1:30" s="15" customFormat="1" x14ac:dyDescent="0.35">
      <c r="A41" s="127" t="s">
        <v>277</v>
      </c>
      <c r="B41" s="127">
        <f xml:space="preserve"> COUNTIF(B5:B37,"N")</f>
        <v>22</v>
      </c>
      <c r="C41" s="127">
        <f t="shared" ref="C41:K41" si="2" xml:space="preserve"> COUNTIF(C5:C37,"N")</f>
        <v>0</v>
      </c>
      <c r="D41" s="127">
        <f t="shared" si="2"/>
        <v>0</v>
      </c>
      <c r="E41" s="127">
        <f t="shared" si="2"/>
        <v>0</v>
      </c>
      <c r="F41" s="127">
        <f t="shared" si="2"/>
        <v>0</v>
      </c>
      <c r="G41" s="127">
        <f t="shared" si="2"/>
        <v>0</v>
      </c>
      <c r="H41" s="127">
        <f xml:space="preserve"> COUNTIF(H5:H37,"N")</f>
        <v>12</v>
      </c>
      <c r="I41" s="127">
        <f t="shared" si="2"/>
        <v>2</v>
      </c>
      <c r="J41" s="127">
        <f t="shared" si="2"/>
        <v>0</v>
      </c>
      <c r="K41" s="127">
        <f t="shared" si="2"/>
        <v>22</v>
      </c>
      <c r="L41" s="130"/>
      <c r="O41" s="127">
        <f t="shared" ref="O41:S41" si="3" xml:space="preserve"> COUNTIF(O5:O37,"N")</f>
        <v>0</v>
      </c>
      <c r="P41" s="127"/>
      <c r="Q41" s="127"/>
      <c r="R41" s="127">
        <f t="shared" si="3"/>
        <v>26</v>
      </c>
      <c r="S41" s="127">
        <f t="shared" si="3"/>
        <v>28</v>
      </c>
      <c r="U41" s="127"/>
      <c r="V41" s="127"/>
      <c r="W41" s="127"/>
      <c r="X41" s="127"/>
      <c r="Y41" s="127"/>
      <c r="Z41" s="127"/>
      <c r="AA41" s="127"/>
      <c r="AB41" s="131"/>
      <c r="AC41" s="131"/>
      <c r="AD41" s="131"/>
    </row>
    <row r="42" spans="1:30" s="15" customFormat="1" x14ac:dyDescent="0.35">
      <c r="A42" s="127"/>
      <c r="B42" s="127"/>
      <c r="C42" s="128"/>
      <c r="D42" s="128"/>
      <c r="E42" s="128"/>
      <c r="J42" s="129"/>
      <c r="K42" s="129"/>
      <c r="L42" s="127">
        <f xml:space="preserve"> COUNTIF(L5:L37,"&gt;0")</f>
        <v>1</v>
      </c>
      <c r="U42" s="131"/>
    </row>
    <row r="43" spans="1:30" s="15" customFormat="1" x14ac:dyDescent="0.35">
      <c r="A43" s="127"/>
      <c r="B43" s="127"/>
      <c r="C43" s="128"/>
      <c r="D43" s="128"/>
      <c r="E43" s="128"/>
      <c r="J43" s="129"/>
      <c r="K43" s="129"/>
      <c r="L43" s="130"/>
      <c r="U43" s="131"/>
    </row>
    <row r="44" spans="1:30" s="15" customFormat="1" x14ac:dyDescent="0.35">
      <c r="A44" s="127"/>
      <c r="B44" s="127"/>
      <c r="C44" s="128"/>
      <c r="D44" s="128"/>
      <c r="E44" s="128"/>
      <c r="J44" s="129"/>
      <c r="K44" s="129"/>
      <c r="L44" s="130"/>
      <c r="U44" s="131"/>
    </row>
    <row r="45" spans="1:30" s="15" customFormat="1" x14ac:dyDescent="0.35">
      <c r="A45" s="127"/>
      <c r="B45" s="127"/>
      <c r="C45" s="128"/>
      <c r="D45" s="128"/>
      <c r="E45" s="128"/>
      <c r="J45" s="129"/>
      <c r="K45" s="129"/>
      <c r="L45" s="130"/>
      <c r="U45" s="131"/>
    </row>
    <row r="46" spans="1:30" s="15" customFormat="1" x14ac:dyDescent="0.35">
      <c r="A46" s="127"/>
      <c r="B46" s="127"/>
      <c r="C46" s="128"/>
      <c r="D46" s="128"/>
      <c r="E46" s="128"/>
      <c r="J46" s="129"/>
      <c r="K46" s="129"/>
      <c r="L46" s="130"/>
      <c r="U46" s="131"/>
    </row>
    <row r="47" spans="1:30" s="15" customFormat="1" x14ac:dyDescent="0.35">
      <c r="A47" s="127"/>
      <c r="B47" s="127"/>
      <c r="C47" s="128"/>
      <c r="D47" s="128"/>
      <c r="E47" s="128"/>
      <c r="J47" s="129"/>
      <c r="K47" s="129"/>
      <c r="L47" s="130"/>
      <c r="U47" s="131"/>
    </row>
    <row r="48" spans="1:30" s="15" customFormat="1" x14ac:dyDescent="0.35">
      <c r="A48" s="127"/>
      <c r="B48" s="127"/>
      <c r="C48" s="128"/>
      <c r="D48" s="128"/>
      <c r="E48" s="128"/>
      <c r="J48" s="129"/>
      <c r="K48" s="129"/>
      <c r="L48" s="130"/>
      <c r="U48" s="131"/>
    </row>
    <row r="49" spans="1:21" s="15" customFormat="1" x14ac:dyDescent="0.35">
      <c r="A49" s="127"/>
      <c r="B49" s="127"/>
      <c r="C49" s="128"/>
      <c r="D49" s="128"/>
      <c r="E49" s="128"/>
      <c r="J49" s="129"/>
      <c r="K49" s="129"/>
      <c r="L49" s="130"/>
      <c r="U49" s="131"/>
    </row>
    <row r="50" spans="1:21" s="15" customFormat="1" x14ac:dyDescent="0.35">
      <c r="A50" s="127"/>
      <c r="B50" s="127"/>
      <c r="C50" s="128"/>
      <c r="D50" s="128"/>
      <c r="E50" s="128"/>
      <c r="J50" s="129"/>
      <c r="K50" s="129"/>
      <c r="L50" s="130"/>
      <c r="U50" s="131"/>
    </row>
    <row r="51" spans="1:21" s="15" customFormat="1" x14ac:dyDescent="0.35">
      <c r="A51" s="127"/>
      <c r="B51" s="127"/>
      <c r="C51" s="128"/>
      <c r="D51" s="128"/>
      <c r="E51" s="128"/>
      <c r="J51" s="129"/>
      <c r="K51" s="129"/>
      <c r="L51" s="130"/>
      <c r="U51" s="131"/>
    </row>
  </sheetData>
  <mergeCells count="5">
    <mergeCell ref="A1:A3"/>
    <mergeCell ref="C1:F1"/>
    <mergeCell ref="J1:K1"/>
    <mergeCell ref="M1:P1"/>
    <mergeCell ref="R1:T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51"/>
  <sheetViews>
    <sheetView zoomScale="80" zoomScaleNormal="80" workbookViewId="0">
      <pane ySplit="4" topLeftCell="A35" activePane="bottomLeft" state="frozen"/>
      <selection pane="bottomLeft" activeCell="B40" sqref="B40:T40"/>
    </sheetView>
  </sheetViews>
  <sheetFormatPr defaultColWidth="9.1796875" defaultRowHeight="14.5" x14ac:dyDescent="0.35"/>
  <cols>
    <col min="1" max="2" width="12.7265625" style="4" customWidth="1"/>
    <col min="3" max="7" width="9.1796875" style="4"/>
    <col min="8" max="8" width="22.1796875" style="4" customWidth="1"/>
    <col min="9" max="11" width="9.1796875" style="4"/>
    <col min="12" max="12" width="9.1796875" style="79"/>
    <col min="13" max="13" width="9.1796875" style="4"/>
    <col min="14" max="14" width="15.81640625" style="4" customWidth="1"/>
    <col min="15" max="16" width="9.1796875" style="4"/>
    <col min="17" max="17" width="18.453125" style="4" customWidth="1"/>
    <col min="18" max="19" width="9.1796875" style="62"/>
    <col min="20" max="20" width="12.26953125" style="62" customWidth="1"/>
    <col min="21" max="21" width="11.81640625" style="79" customWidth="1"/>
    <col min="22" max="22" width="15.26953125" style="4" customWidth="1"/>
    <col min="23" max="16384" width="9.1796875" style="4"/>
  </cols>
  <sheetData>
    <row r="1" spans="1:21" ht="15" customHeight="1" x14ac:dyDescent="0.35">
      <c r="A1" s="160" t="s">
        <v>28</v>
      </c>
      <c r="B1" s="97"/>
      <c r="C1" s="161" t="s">
        <v>0</v>
      </c>
      <c r="D1" s="161"/>
      <c r="E1" s="161"/>
      <c r="F1" s="161"/>
      <c r="G1" s="39"/>
      <c r="H1" s="50"/>
      <c r="I1" s="50"/>
      <c r="J1" s="162" t="s">
        <v>1</v>
      </c>
      <c r="K1" s="163"/>
      <c r="L1" s="74"/>
      <c r="M1" s="164" t="s">
        <v>4</v>
      </c>
      <c r="N1" s="165"/>
      <c r="O1" s="166"/>
      <c r="P1" s="166"/>
      <c r="Q1" s="9"/>
      <c r="R1" s="157" t="s">
        <v>67</v>
      </c>
      <c r="S1" s="158"/>
      <c r="T1" s="159"/>
      <c r="U1" s="96"/>
    </row>
    <row r="2" spans="1:21" x14ac:dyDescent="0.35">
      <c r="A2" s="160"/>
      <c r="B2" s="97"/>
      <c r="C2" s="39"/>
      <c r="D2" s="39"/>
      <c r="E2" s="39"/>
      <c r="F2" s="39"/>
      <c r="G2" s="39"/>
      <c r="H2" s="50"/>
      <c r="I2" s="50"/>
      <c r="J2" s="40"/>
      <c r="K2" s="40"/>
      <c r="L2" s="74"/>
      <c r="M2" s="26"/>
      <c r="N2" s="26"/>
      <c r="O2" s="9"/>
      <c r="P2" s="9"/>
      <c r="Q2" s="9"/>
      <c r="R2" s="63"/>
      <c r="S2" s="63"/>
      <c r="T2" s="63"/>
      <c r="U2" s="82"/>
    </row>
    <row r="3" spans="1:21" ht="284.5" x14ac:dyDescent="0.35">
      <c r="A3" s="160"/>
      <c r="B3" s="98" t="s">
        <v>275</v>
      </c>
      <c r="C3" s="48" t="s">
        <v>49</v>
      </c>
      <c r="D3" s="48" t="s">
        <v>52</v>
      </c>
      <c r="E3" s="48" t="s">
        <v>50</v>
      </c>
      <c r="F3" s="48" t="s">
        <v>51</v>
      </c>
      <c r="G3" s="48" t="s">
        <v>53</v>
      </c>
      <c r="H3" s="51" t="s">
        <v>55</v>
      </c>
      <c r="I3" s="51" t="s">
        <v>81</v>
      </c>
      <c r="J3" s="49" t="s">
        <v>2</v>
      </c>
      <c r="K3" s="49" t="s">
        <v>3</v>
      </c>
      <c r="L3" s="73" t="s">
        <v>71</v>
      </c>
      <c r="M3" s="56" t="s">
        <v>56</v>
      </c>
      <c r="N3" s="56" t="s">
        <v>73</v>
      </c>
      <c r="O3" s="56" t="s">
        <v>57</v>
      </c>
      <c r="P3" s="57" t="s">
        <v>6</v>
      </c>
      <c r="Q3" s="8" t="s">
        <v>5</v>
      </c>
      <c r="R3" s="64" t="s">
        <v>58</v>
      </c>
      <c r="S3" s="64" t="s">
        <v>59</v>
      </c>
      <c r="T3" s="64" t="s">
        <v>60</v>
      </c>
      <c r="U3" s="84" t="s">
        <v>76</v>
      </c>
    </row>
    <row r="4" spans="1:21" s="23" customFormat="1" x14ac:dyDescent="0.35">
      <c r="A4" s="21" t="s">
        <v>29</v>
      </c>
      <c r="B4" s="29"/>
      <c r="C4" s="29"/>
      <c r="D4" s="29"/>
      <c r="E4" s="29"/>
      <c r="F4" s="29"/>
      <c r="G4" s="29"/>
      <c r="H4" s="29"/>
      <c r="I4" s="29"/>
      <c r="J4" s="30"/>
      <c r="K4" s="30"/>
      <c r="L4" s="75"/>
      <c r="M4" s="22"/>
      <c r="N4" s="22"/>
      <c r="O4" s="22"/>
      <c r="P4" s="22"/>
      <c r="Q4" s="22"/>
      <c r="R4" s="22"/>
      <c r="S4" s="22"/>
      <c r="T4" s="22"/>
      <c r="U4" s="95"/>
    </row>
    <row r="5" spans="1:21" ht="14.25" customHeight="1" x14ac:dyDescent="0.35">
      <c r="A5" s="43" t="s">
        <v>40</v>
      </c>
      <c r="B5" s="99" t="s">
        <v>7</v>
      </c>
      <c r="C5" s="20" t="s">
        <v>7</v>
      </c>
      <c r="D5" s="16"/>
      <c r="E5" s="16"/>
      <c r="F5" s="39"/>
      <c r="G5" s="3" t="s">
        <v>70</v>
      </c>
      <c r="H5" s="42"/>
      <c r="I5" s="42" t="s">
        <v>7</v>
      </c>
      <c r="J5" s="58" t="s">
        <v>7</v>
      </c>
      <c r="K5" s="40"/>
      <c r="L5" s="74">
        <v>0</v>
      </c>
      <c r="M5" s="9"/>
      <c r="N5" s="26" t="s">
        <v>82</v>
      </c>
      <c r="O5" s="26" t="s">
        <v>11</v>
      </c>
      <c r="P5" s="26" t="s">
        <v>11</v>
      </c>
      <c r="Q5" s="26" t="s">
        <v>11</v>
      </c>
      <c r="R5" s="80" t="s">
        <v>9</v>
      </c>
      <c r="S5" s="80" t="s">
        <v>9</v>
      </c>
      <c r="T5" s="80" t="s">
        <v>11</v>
      </c>
      <c r="U5" s="82">
        <v>15</v>
      </c>
    </row>
    <row r="6" spans="1:21" x14ac:dyDescent="0.35">
      <c r="A6" s="44" t="s">
        <v>12</v>
      </c>
      <c r="B6" s="99" t="s">
        <v>7</v>
      </c>
      <c r="C6" s="20" t="s">
        <v>7</v>
      </c>
      <c r="D6" s="20"/>
      <c r="E6" s="16"/>
      <c r="F6" s="39"/>
      <c r="G6" s="39"/>
      <c r="H6" s="42" t="s">
        <v>85</v>
      </c>
      <c r="I6" s="50"/>
      <c r="J6" s="58" t="s">
        <v>7</v>
      </c>
      <c r="K6" s="40"/>
      <c r="L6" s="74">
        <v>0</v>
      </c>
      <c r="M6" s="26" t="s">
        <v>11</v>
      </c>
      <c r="N6" s="26" t="s">
        <v>72</v>
      </c>
      <c r="O6" s="26" t="s">
        <v>11</v>
      </c>
      <c r="P6" s="26" t="s">
        <v>11</v>
      </c>
      <c r="Q6" s="26" t="s">
        <v>11</v>
      </c>
      <c r="R6" s="80" t="s">
        <v>11</v>
      </c>
      <c r="S6" s="80" t="s">
        <v>11</v>
      </c>
      <c r="T6" s="80" t="s">
        <v>11</v>
      </c>
      <c r="U6" s="82">
        <v>10</v>
      </c>
    </row>
    <row r="7" spans="1:21" x14ac:dyDescent="0.35">
      <c r="A7" s="44" t="s">
        <v>13</v>
      </c>
      <c r="B7" s="99" t="s">
        <v>7</v>
      </c>
      <c r="C7" s="25" t="s">
        <v>7</v>
      </c>
      <c r="D7" s="17"/>
      <c r="E7" s="17"/>
      <c r="F7" s="10"/>
      <c r="G7" s="10"/>
      <c r="H7" s="101" t="s">
        <v>94</v>
      </c>
      <c r="I7" s="52"/>
      <c r="J7" s="11"/>
      <c r="K7" s="100" t="s">
        <v>9</v>
      </c>
      <c r="L7" s="76"/>
      <c r="M7" s="12"/>
      <c r="N7" s="12"/>
      <c r="O7" s="12"/>
      <c r="P7" s="12"/>
      <c r="Q7" s="9"/>
      <c r="R7" s="80" t="s">
        <v>9</v>
      </c>
      <c r="S7" s="80" t="s">
        <v>9</v>
      </c>
      <c r="T7" s="63"/>
      <c r="U7" s="88">
        <v>5</v>
      </c>
    </row>
    <row r="8" spans="1:21" x14ac:dyDescent="0.35">
      <c r="A8" s="43" t="s">
        <v>41</v>
      </c>
      <c r="B8" s="99" t="s">
        <v>7</v>
      </c>
      <c r="C8" s="20" t="s">
        <v>7</v>
      </c>
      <c r="D8" s="16"/>
      <c r="E8" s="16"/>
      <c r="F8" s="39"/>
      <c r="G8" s="39"/>
      <c r="H8" s="42" t="s">
        <v>9</v>
      </c>
      <c r="I8" s="50"/>
      <c r="J8" s="40"/>
      <c r="K8" s="58" t="s">
        <v>9</v>
      </c>
      <c r="L8" s="74">
        <v>0</v>
      </c>
      <c r="M8" s="26" t="s">
        <v>100</v>
      </c>
      <c r="N8" s="26" t="s">
        <v>82</v>
      </c>
      <c r="O8" s="9"/>
      <c r="P8" s="9"/>
      <c r="Q8" s="9"/>
      <c r="R8" s="80" t="s">
        <v>9</v>
      </c>
      <c r="S8" s="80" t="s">
        <v>9</v>
      </c>
      <c r="T8" s="63"/>
      <c r="U8" s="82">
        <v>20</v>
      </c>
    </row>
    <row r="9" spans="1:21" x14ac:dyDescent="0.35">
      <c r="A9" s="43" t="s">
        <v>48</v>
      </c>
      <c r="B9" s="99" t="s">
        <v>7</v>
      </c>
      <c r="C9" s="20" t="s">
        <v>7</v>
      </c>
      <c r="D9" s="16"/>
      <c r="E9" s="16"/>
      <c r="F9" s="39"/>
      <c r="G9" s="3" t="s">
        <v>7</v>
      </c>
      <c r="H9" s="42" t="s">
        <v>247</v>
      </c>
      <c r="I9" s="50"/>
      <c r="J9" s="40"/>
      <c r="K9" s="58" t="s">
        <v>9</v>
      </c>
      <c r="L9" s="74">
        <v>590</v>
      </c>
      <c r="M9" s="9">
        <v>60</v>
      </c>
      <c r="N9" s="26" t="s">
        <v>249</v>
      </c>
      <c r="O9" s="9">
        <v>114</v>
      </c>
      <c r="P9" s="9">
        <v>0.73</v>
      </c>
      <c r="Q9" s="9"/>
      <c r="R9" s="80" t="s">
        <v>10</v>
      </c>
      <c r="S9" s="80" t="s">
        <v>9</v>
      </c>
      <c r="T9" s="80" t="s">
        <v>255</v>
      </c>
      <c r="U9" s="82"/>
    </row>
    <row r="10" spans="1:21" x14ac:dyDescent="0.35">
      <c r="A10" s="43" t="s">
        <v>106</v>
      </c>
      <c r="B10" s="99" t="s">
        <v>9</v>
      </c>
      <c r="C10" s="16"/>
      <c r="D10" s="16"/>
      <c r="E10" s="16"/>
      <c r="F10" s="39"/>
      <c r="G10" s="39"/>
      <c r="H10" s="42" t="s">
        <v>11</v>
      </c>
      <c r="I10" s="42" t="s">
        <v>7</v>
      </c>
      <c r="J10" s="40"/>
      <c r="K10" s="58" t="s">
        <v>9</v>
      </c>
      <c r="L10" s="74"/>
      <c r="M10" s="9"/>
      <c r="N10" s="9"/>
      <c r="O10" s="9"/>
      <c r="P10" s="9"/>
      <c r="Q10" s="9"/>
      <c r="R10" s="63"/>
      <c r="S10" s="63"/>
      <c r="T10" s="63"/>
      <c r="U10" s="82"/>
    </row>
    <row r="11" spans="1:21" x14ac:dyDescent="0.35">
      <c r="A11" s="44" t="s">
        <v>15</v>
      </c>
      <c r="B11" s="99" t="s">
        <v>7</v>
      </c>
      <c r="C11" s="20" t="s">
        <v>7</v>
      </c>
      <c r="D11" s="16"/>
      <c r="E11" s="16"/>
      <c r="F11" s="39"/>
      <c r="G11" s="39"/>
      <c r="H11" s="42" t="s">
        <v>9</v>
      </c>
      <c r="I11" s="50"/>
      <c r="J11" s="40"/>
      <c r="K11" s="58" t="s">
        <v>9</v>
      </c>
      <c r="L11" s="74">
        <v>0</v>
      </c>
      <c r="M11" s="9"/>
      <c r="N11" s="9"/>
      <c r="O11" s="9"/>
      <c r="P11" s="9"/>
      <c r="Q11" s="9" t="s">
        <v>117</v>
      </c>
      <c r="R11" s="80" t="s">
        <v>9</v>
      </c>
      <c r="S11" s="80" t="s">
        <v>9</v>
      </c>
      <c r="T11" s="63"/>
      <c r="U11" s="82">
        <v>1</v>
      </c>
    </row>
    <row r="12" spans="1:21" x14ac:dyDescent="0.35">
      <c r="A12" s="44" t="s">
        <v>14</v>
      </c>
      <c r="B12" s="99" t="s">
        <v>7</v>
      </c>
      <c r="C12" s="20" t="s">
        <v>7</v>
      </c>
      <c r="D12" s="16"/>
      <c r="E12" s="16"/>
      <c r="F12" s="39"/>
      <c r="G12" s="39"/>
      <c r="H12" s="42" t="s">
        <v>9</v>
      </c>
      <c r="I12" s="42" t="s">
        <v>11</v>
      </c>
      <c r="J12" s="40"/>
      <c r="K12" s="58" t="s">
        <v>9</v>
      </c>
      <c r="L12" s="74">
        <v>0</v>
      </c>
      <c r="M12" s="26" t="s">
        <v>11</v>
      </c>
      <c r="N12" s="26" t="s">
        <v>82</v>
      </c>
      <c r="O12" s="26" t="s">
        <v>11</v>
      </c>
      <c r="P12" s="26" t="s">
        <v>11</v>
      </c>
      <c r="Q12" s="9"/>
      <c r="R12" s="80" t="s">
        <v>9</v>
      </c>
      <c r="S12" s="80" t="s">
        <v>9</v>
      </c>
      <c r="T12" s="63"/>
      <c r="U12" s="82">
        <v>5</v>
      </c>
    </row>
    <row r="13" spans="1:21" x14ac:dyDescent="0.35">
      <c r="A13" s="44" t="s">
        <v>16</v>
      </c>
      <c r="B13" s="99" t="s">
        <v>7</v>
      </c>
      <c r="C13" s="20" t="s">
        <v>7</v>
      </c>
      <c r="D13" s="16"/>
      <c r="E13" s="20" t="s">
        <v>7</v>
      </c>
      <c r="F13" s="39"/>
      <c r="G13" s="39"/>
      <c r="H13" s="42" t="s">
        <v>9</v>
      </c>
      <c r="I13" s="50"/>
      <c r="J13" s="40"/>
      <c r="K13" s="58" t="s">
        <v>9</v>
      </c>
      <c r="L13" s="74">
        <v>0</v>
      </c>
      <c r="M13" s="26" t="s">
        <v>11</v>
      </c>
      <c r="N13" s="26" t="s">
        <v>11</v>
      </c>
      <c r="O13" s="26" t="s">
        <v>11</v>
      </c>
      <c r="P13" s="26" t="s">
        <v>11</v>
      </c>
      <c r="Q13" s="9"/>
      <c r="R13" s="80" t="s">
        <v>9</v>
      </c>
      <c r="S13" s="80" t="s">
        <v>9</v>
      </c>
      <c r="T13" s="63"/>
      <c r="U13" s="82">
        <v>15</v>
      </c>
    </row>
    <row r="14" spans="1:21" x14ac:dyDescent="0.35">
      <c r="A14" s="44" t="s">
        <v>17</v>
      </c>
      <c r="B14" s="99" t="s">
        <v>7</v>
      </c>
      <c r="C14" s="16"/>
      <c r="D14" s="16"/>
      <c r="E14" s="16"/>
      <c r="F14" s="39"/>
      <c r="G14" s="3" t="s">
        <v>7</v>
      </c>
      <c r="H14" s="42" t="s">
        <v>11</v>
      </c>
      <c r="I14" s="42" t="s">
        <v>7</v>
      </c>
      <c r="J14" s="40"/>
      <c r="K14" s="58" t="s">
        <v>9</v>
      </c>
      <c r="L14" s="74" t="s">
        <v>11</v>
      </c>
      <c r="M14" s="9"/>
      <c r="N14" s="9"/>
      <c r="O14" s="9"/>
      <c r="P14" s="9"/>
      <c r="Q14" s="9"/>
      <c r="R14" s="80" t="s">
        <v>9</v>
      </c>
      <c r="S14" s="80" t="s">
        <v>9</v>
      </c>
      <c r="T14" s="63"/>
      <c r="U14" s="82">
        <v>1</v>
      </c>
    </row>
    <row r="15" spans="1:21" x14ac:dyDescent="0.35">
      <c r="A15" s="44" t="s">
        <v>18</v>
      </c>
      <c r="B15" s="60"/>
      <c r="C15" s="16"/>
      <c r="D15" s="16"/>
      <c r="E15" s="16"/>
      <c r="F15" s="39"/>
      <c r="G15" s="39"/>
      <c r="H15" s="42" t="s">
        <v>9</v>
      </c>
      <c r="I15" s="42" t="s">
        <v>7</v>
      </c>
      <c r="J15" s="40"/>
      <c r="K15" s="40"/>
      <c r="L15" s="74" t="s">
        <v>11</v>
      </c>
      <c r="M15" s="26" t="s">
        <v>11</v>
      </c>
      <c r="N15" s="26" t="s">
        <v>11</v>
      </c>
      <c r="O15" s="26" t="s">
        <v>11</v>
      </c>
      <c r="P15" s="26" t="s">
        <v>11</v>
      </c>
      <c r="Q15" s="9"/>
      <c r="R15" s="80" t="s">
        <v>9</v>
      </c>
      <c r="S15" s="80" t="s">
        <v>9</v>
      </c>
      <c r="T15" s="63"/>
      <c r="U15" s="82" t="s">
        <v>11</v>
      </c>
    </row>
    <row r="16" spans="1:21" x14ac:dyDescent="0.35">
      <c r="A16" s="44" t="s">
        <v>19</v>
      </c>
      <c r="B16" s="99" t="s">
        <v>9</v>
      </c>
      <c r="C16" s="16"/>
      <c r="D16" s="16"/>
      <c r="E16" s="16"/>
      <c r="F16" s="39"/>
      <c r="G16" s="39"/>
      <c r="H16" s="42" t="s">
        <v>11</v>
      </c>
      <c r="I16" s="50"/>
      <c r="J16" s="40"/>
      <c r="K16" s="58" t="s">
        <v>11</v>
      </c>
      <c r="L16" s="74" t="s">
        <v>11</v>
      </c>
      <c r="M16" s="26" t="s">
        <v>11</v>
      </c>
      <c r="N16" s="26" t="s">
        <v>11</v>
      </c>
      <c r="O16" s="26" t="s">
        <v>11</v>
      </c>
      <c r="P16" s="26" t="s">
        <v>11</v>
      </c>
      <c r="Q16" s="9"/>
      <c r="R16" s="80" t="s">
        <v>9</v>
      </c>
      <c r="S16" s="80" t="s">
        <v>9</v>
      </c>
      <c r="T16" s="63"/>
      <c r="U16" s="82" t="s">
        <v>11</v>
      </c>
    </row>
    <row r="17" spans="1:90" x14ac:dyDescent="0.35">
      <c r="A17" s="43" t="s">
        <v>36</v>
      </c>
      <c r="B17" s="99" t="s">
        <v>7</v>
      </c>
      <c r="C17" s="20" t="s">
        <v>7</v>
      </c>
      <c r="D17" s="16"/>
      <c r="E17" s="16"/>
      <c r="F17" s="39"/>
      <c r="G17" s="39"/>
      <c r="H17" s="42" t="s">
        <v>9</v>
      </c>
      <c r="I17" s="50"/>
      <c r="J17" s="40"/>
      <c r="K17" s="58" t="s">
        <v>9</v>
      </c>
      <c r="L17" s="74">
        <v>0</v>
      </c>
      <c r="M17" s="26">
        <v>85</v>
      </c>
      <c r="N17" s="26" t="s">
        <v>82</v>
      </c>
      <c r="O17" s="26" t="s">
        <v>11</v>
      </c>
      <c r="P17" s="26" t="s">
        <v>11</v>
      </c>
      <c r="Q17" s="9"/>
      <c r="R17" s="80" t="s">
        <v>9</v>
      </c>
      <c r="S17" s="80" t="s">
        <v>9</v>
      </c>
      <c r="T17" s="63"/>
      <c r="U17" s="82">
        <v>10</v>
      </c>
    </row>
    <row r="18" spans="1:90" x14ac:dyDescent="0.35">
      <c r="A18" s="44" t="s">
        <v>20</v>
      </c>
      <c r="B18" s="99" t="s">
        <v>9</v>
      </c>
      <c r="C18" s="16"/>
      <c r="D18" s="16"/>
      <c r="E18" s="16"/>
      <c r="F18" s="39"/>
      <c r="G18" s="39"/>
      <c r="H18" s="42" t="s">
        <v>9</v>
      </c>
      <c r="I18" s="42" t="s">
        <v>9</v>
      </c>
      <c r="J18" s="40"/>
      <c r="K18" s="58" t="s">
        <v>11</v>
      </c>
      <c r="L18" s="74">
        <v>0</v>
      </c>
      <c r="M18" s="26" t="s">
        <v>11</v>
      </c>
      <c r="N18" s="26" t="s">
        <v>11</v>
      </c>
      <c r="O18" s="26" t="s">
        <v>11</v>
      </c>
      <c r="P18" s="26" t="s">
        <v>11</v>
      </c>
      <c r="Q18" s="9"/>
      <c r="R18" s="80" t="s">
        <v>9</v>
      </c>
      <c r="S18" s="80" t="s">
        <v>9</v>
      </c>
      <c r="T18" s="80" t="s">
        <v>11</v>
      </c>
      <c r="U18" s="82" t="s">
        <v>11</v>
      </c>
    </row>
    <row r="19" spans="1:90" x14ac:dyDescent="0.35">
      <c r="A19" s="44" t="s">
        <v>21</v>
      </c>
      <c r="B19" s="99" t="s">
        <v>7</v>
      </c>
      <c r="C19" s="25" t="s">
        <v>7</v>
      </c>
      <c r="D19" s="17"/>
      <c r="E19" s="17"/>
      <c r="F19" s="10"/>
      <c r="G19" s="10"/>
      <c r="H19" s="101" t="s">
        <v>11</v>
      </c>
      <c r="I19" s="52"/>
      <c r="J19" s="11"/>
      <c r="K19" s="100" t="s">
        <v>9</v>
      </c>
      <c r="L19" s="76">
        <v>0</v>
      </c>
      <c r="M19" s="12">
        <v>60</v>
      </c>
      <c r="N19" s="26" t="s">
        <v>173</v>
      </c>
      <c r="O19" s="35" t="s">
        <v>11</v>
      </c>
      <c r="P19" s="35" t="s">
        <v>11</v>
      </c>
      <c r="Q19" s="9"/>
      <c r="R19" s="80" t="s">
        <v>9</v>
      </c>
      <c r="S19" s="80" t="s">
        <v>9</v>
      </c>
      <c r="T19" s="63"/>
      <c r="U19" s="88">
        <v>5</v>
      </c>
    </row>
    <row r="20" spans="1:90" x14ac:dyDescent="0.35">
      <c r="A20" s="43" t="s">
        <v>281</v>
      </c>
      <c r="B20" s="99" t="s">
        <v>9</v>
      </c>
      <c r="C20" s="25"/>
      <c r="D20" s="17"/>
      <c r="E20" s="17"/>
      <c r="F20" s="10"/>
      <c r="G20" s="10"/>
      <c r="H20" s="101" t="s">
        <v>9</v>
      </c>
      <c r="I20" s="101" t="s">
        <v>7</v>
      </c>
      <c r="J20" s="11"/>
      <c r="K20" s="100"/>
      <c r="L20" s="76"/>
      <c r="M20" s="12"/>
      <c r="N20" s="26"/>
      <c r="O20" s="35"/>
      <c r="P20" s="35"/>
      <c r="Q20" s="9"/>
      <c r="R20" s="80" t="s">
        <v>11</v>
      </c>
      <c r="S20" s="80" t="s">
        <v>9</v>
      </c>
      <c r="T20" s="63"/>
      <c r="U20" s="88" t="s">
        <v>11</v>
      </c>
    </row>
    <row r="21" spans="1:90" x14ac:dyDescent="0.35">
      <c r="A21" s="43" t="s">
        <v>22</v>
      </c>
      <c r="B21" s="99" t="s">
        <v>7</v>
      </c>
      <c r="C21" s="10"/>
      <c r="D21" s="10"/>
      <c r="E21" s="10"/>
      <c r="F21" s="10"/>
      <c r="G21" s="10"/>
      <c r="H21" s="101" t="s">
        <v>11</v>
      </c>
      <c r="I21" s="101" t="s">
        <v>7</v>
      </c>
      <c r="J21" s="11"/>
      <c r="K21" s="11"/>
      <c r="L21" s="76" t="s">
        <v>11</v>
      </c>
      <c r="M21" s="35" t="s">
        <v>11</v>
      </c>
      <c r="N21" s="35" t="s">
        <v>11</v>
      </c>
      <c r="O21" s="35" t="s">
        <v>11</v>
      </c>
      <c r="P21" s="35" t="s">
        <v>11</v>
      </c>
      <c r="Q21" s="9"/>
      <c r="R21" s="80" t="s">
        <v>9</v>
      </c>
      <c r="S21" s="80" t="s">
        <v>9</v>
      </c>
      <c r="T21" s="63"/>
      <c r="U21" s="88"/>
    </row>
    <row r="22" spans="1:90" s="1" customFormat="1" x14ac:dyDescent="0.35">
      <c r="A22" s="43" t="s">
        <v>37</v>
      </c>
      <c r="B22" s="99" t="s">
        <v>7</v>
      </c>
      <c r="C22" s="27" t="s">
        <v>7</v>
      </c>
      <c r="D22" s="27"/>
      <c r="E22" s="27"/>
      <c r="F22" s="27"/>
      <c r="G22" s="27"/>
      <c r="H22" s="53" t="s">
        <v>9</v>
      </c>
      <c r="I22" s="53" t="s">
        <v>11</v>
      </c>
      <c r="J22" s="11"/>
      <c r="K22" s="100" t="s">
        <v>9</v>
      </c>
      <c r="L22" s="76">
        <v>0</v>
      </c>
      <c r="M22" s="26">
        <v>85</v>
      </c>
      <c r="N22" s="26" t="s">
        <v>82</v>
      </c>
      <c r="O22" s="26" t="s">
        <v>11</v>
      </c>
      <c r="P22" s="26" t="s">
        <v>11</v>
      </c>
      <c r="Q22" s="9"/>
      <c r="R22" s="80" t="s">
        <v>9</v>
      </c>
      <c r="S22" s="80" t="s">
        <v>9</v>
      </c>
      <c r="T22" s="65"/>
      <c r="U22" s="82">
        <v>5</v>
      </c>
    </row>
    <row r="23" spans="1:90" s="15" customFormat="1" x14ac:dyDescent="0.35">
      <c r="A23" s="44" t="s">
        <v>23</v>
      </c>
      <c r="B23" s="99" t="s">
        <v>7</v>
      </c>
      <c r="C23" s="20" t="s">
        <v>7</v>
      </c>
      <c r="D23" s="16"/>
      <c r="E23" s="16"/>
      <c r="F23" s="41"/>
      <c r="G23" s="41"/>
      <c r="H23" s="42" t="s">
        <v>9</v>
      </c>
      <c r="I23" s="50"/>
      <c r="J23" s="40"/>
      <c r="K23" s="58" t="s">
        <v>9</v>
      </c>
      <c r="L23" s="74" t="s">
        <v>11</v>
      </c>
      <c r="M23" s="26" t="s">
        <v>11</v>
      </c>
      <c r="N23" s="9">
        <v>56</v>
      </c>
      <c r="O23" s="26" t="s">
        <v>11</v>
      </c>
      <c r="P23" s="9"/>
      <c r="Q23" s="9"/>
      <c r="R23" s="80" t="s">
        <v>9</v>
      </c>
      <c r="S23" s="80" t="s">
        <v>9</v>
      </c>
      <c r="T23" s="63"/>
      <c r="U23" s="82">
        <v>10</v>
      </c>
    </row>
    <row r="24" spans="1:90" s="15" customFormat="1" x14ac:dyDescent="0.35">
      <c r="A24" s="43" t="s">
        <v>42</v>
      </c>
      <c r="B24" s="99" t="s">
        <v>7</v>
      </c>
      <c r="C24" s="3" t="s">
        <v>7</v>
      </c>
      <c r="D24" s="41"/>
      <c r="E24" s="41"/>
      <c r="F24" s="41"/>
      <c r="G24" s="41"/>
      <c r="H24" s="42" t="s">
        <v>9</v>
      </c>
      <c r="I24" s="50"/>
      <c r="J24" s="40"/>
      <c r="K24" s="58" t="s">
        <v>9</v>
      </c>
      <c r="L24" s="74">
        <v>0</v>
      </c>
      <c r="M24" s="26" t="s">
        <v>11</v>
      </c>
      <c r="N24" s="26" t="s">
        <v>11</v>
      </c>
      <c r="O24" s="26" t="s">
        <v>11</v>
      </c>
      <c r="P24" s="26" t="s">
        <v>11</v>
      </c>
      <c r="Q24" s="9"/>
      <c r="R24" s="80" t="s">
        <v>9</v>
      </c>
      <c r="S24" s="80" t="s">
        <v>9</v>
      </c>
      <c r="T24" s="63"/>
      <c r="U24" s="82" t="s">
        <v>191</v>
      </c>
    </row>
    <row r="25" spans="1:90" x14ac:dyDescent="0.35">
      <c r="A25" s="43" t="s">
        <v>43</v>
      </c>
      <c r="B25" s="99" t="s">
        <v>9</v>
      </c>
      <c r="C25" s="20" t="s">
        <v>7</v>
      </c>
      <c r="D25" s="16"/>
      <c r="E25" s="16"/>
      <c r="F25" s="41"/>
      <c r="G25" s="41"/>
      <c r="H25" s="42" t="s">
        <v>192</v>
      </c>
      <c r="I25" s="42" t="s">
        <v>7</v>
      </c>
      <c r="J25" s="40"/>
      <c r="K25" s="58" t="s">
        <v>9</v>
      </c>
      <c r="L25" s="74">
        <v>0</v>
      </c>
      <c r="M25" s="26" t="s">
        <v>11</v>
      </c>
      <c r="N25" s="26" t="s">
        <v>11</v>
      </c>
      <c r="O25" s="26" t="s">
        <v>11</v>
      </c>
      <c r="P25" s="26" t="s">
        <v>11</v>
      </c>
      <c r="Q25" s="9"/>
      <c r="R25" s="80" t="s">
        <v>9</v>
      </c>
      <c r="S25" s="80" t="s">
        <v>9</v>
      </c>
      <c r="T25" s="63"/>
      <c r="U25" s="82">
        <v>5</v>
      </c>
    </row>
    <row r="26" spans="1:90" x14ac:dyDescent="0.35">
      <c r="A26" s="43" t="s">
        <v>292</v>
      </c>
      <c r="B26" s="99" t="s">
        <v>7</v>
      </c>
      <c r="C26" s="20" t="s">
        <v>7</v>
      </c>
      <c r="D26" s="16"/>
      <c r="E26" s="16"/>
      <c r="F26" s="126"/>
      <c r="G26" s="126"/>
      <c r="H26" s="42"/>
      <c r="I26" s="42"/>
      <c r="J26" s="40"/>
      <c r="K26" s="58" t="s">
        <v>9</v>
      </c>
      <c r="L26" s="74"/>
      <c r="M26" s="26"/>
      <c r="N26" s="26"/>
      <c r="O26" s="26"/>
      <c r="P26" s="26"/>
      <c r="Q26" s="9"/>
      <c r="R26" s="80" t="s">
        <v>9</v>
      </c>
      <c r="S26" s="80" t="s">
        <v>9</v>
      </c>
      <c r="T26" s="63"/>
      <c r="U26" s="82">
        <v>5</v>
      </c>
    </row>
    <row r="27" spans="1:90" x14ac:dyDescent="0.35">
      <c r="A27" s="44" t="s">
        <v>24</v>
      </c>
      <c r="B27" s="99" t="s">
        <v>7</v>
      </c>
      <c r="C27" s="20" t="s">
        <v>7</v>
      </c>
      <c r="D27" s="16"/>
      <c r="E27" s="20" t="s">
        <v>7</v>
      </c>
      <c r="F27" s="3"/>
      <c r="G27" s="3"/>
      <c r="H27" s="42" t="s">
        <v>9</v>
      </c>
      <c r="I27" s="42" t="s">
        <v>11</v>
      </c>
      <c r="J27" s="40"/>
      <c r="K27" s="58" t="s">
        <v>9</v>
      </c>
      <c r="L27" s="74">
        <v>0</v>
      </c>
      <c r="M27" s="26" t="s">
        <v>11</v>
      </c>
      <c r="N27" s="26" t="s">
        <v>11</v>
      </c>
      <c r="O27" s="26" t="s">
        <v>11</v>
      </c>
      <c r="P27" s="26" t="s">
        <v>11</v>
      </c>
      <c r="Q27" s="9"/>
      <c r="R27" s="80" t="s">
        <v>9</v>
      </c>
      <c r="S27" s="80" t="s">
        <v>9</v>
      </c>
      <c r="T27" s="63"/>
      <c r="U27" s="82">
        <v>6</v>
      </c>
    </row>
    <row r="28" spans="1:90" s="13" customFormat="1" x14ac:dyDescent="0.35">
      <c r="A28" s="44" t="s">
        <v>25</v>
      </c>
      <c r="B28" s="99" t="s">
        <v>7</v>
      </c>
      <c r="C28" s="19" t="s">
        <v>7</v>
      </c>
      <c r="D28" s="19"/>
      <c r="E28" s="19"/>
      <c r="F28" s="14"/>
      <c r="G28" s="14"/>
      <c r="H28" s="54" t="s">
        <v>11</v>
      </c>
      <c r="I28" s="54" t="s">
        <v>11</v>
      </c>
      <c r="J28" s="11"/>
      <c r="K28" s="11"/>
      <c r="L28" s="76" t="s">
        <v>11</v>
      </c>
      <c r="M28" s="26" t="s">
        <v>11</v>
      </c>
      <c r="N28" s="26" t="s">
        <v>11</v>
      </c>
      <c r="O28" s="26" t="s">
        <v>11</v>
      </c>
      <c r="P28" s="26" t="s">
        <v>11</v>
      </c>
      <c r="Q28" s="9"/>
      <c r="R28" s="80" t="s">
        <v>9</v>
      </c>
      <c r="S28" s="80" t="s">
        <v>9</v>
      </c>
      <c r="T28" s="63"/>
      <c r="U28" s="88">
        <v>5</v>
      </c>
    </row>
    <row r="29" spans="1:90" s="46" customFormat="1" x14ac:dyDescent="0.35">
      <c r="A29" s="43" t="s">
        <v>44</v>
      </c>
      <c r="B29" s="99" t="s">
        <v>7</v>
      </c>
      <c r="C29" s="19" t="s">
        <v>7</v>
      </c>
      <c r="D29" s="19"/>
      <c r="E29" s="19" t="s">
        <v>136</v>
      </c>
      <c r="F29" s="14"/>
      <c r="G29" s="14"/>
      <c r="H29" s="54" t="s">
        <v>9</v>
      </c>
      <c r="I29" s="54" t="s">
        <v>11</v>
      </c>
      <c r="J29" s="11"/>
      <c r="K29" s="100" t="s">
        <v>9</v>
      </c>
      <c r="L29" s="76">
        <v>0</v>
      </c>
      <c r="M29" s="26" t="s">
        <v>11</v>
      </c>
      <c r="N29" s="26" t="s">
        <v>11</v>
      </c>
      <c r="O29" s="26" t="s">
        <v>11</v>
      </c>
      <c r="P29" s="26" t="s">
        <v>11</v>
      </c>
      <c r="Q29" s="9"/>
      <c r="R29" s="80" t="s">
        <v>9</v>
      </c>
      <c r="S29" s="80" t="s">
        <v>9</v>
      </c>
      <c r="T29" s="63"/>
      <c r="U29" s="88">
        <v>5</v>
      </c>
      <c r="V29" s="59" t="s">
        <v>206</v>
      </c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</row>
    <row r="30" spans="1:90" s="34" customFormat="1" x14ac:dyDescent="0.35">
      <c r="A30" s="44" t="s">
        <v>38</v>
      </c>
      <c r="B30" s="99" t="s">
        <v>9</v>
      </c>
      <c r="C30" s="19"/>
      <c r="D30" s="19"/>
      <c r="E30" s="19"/>
      <c r="F30" s="14"/>
      <c r="G30" s="14"/>
      <c r="H30" s="54" t="s">
        <v>9</v>
      </c>
      <c r="I30" s="54" t="s">
        <v>7</v>
      </c>
      <c r="J30" s="11"/>
      <c r="K30" s="11"/>
      <c r="L30" s="76"/>
      <c r="M30" s="9"/>
      <c r="N30" s="9"/>
      <c r="O30" s="9"/>
      <c r="P30" s="9"/>
      <c r="Q30" s="9"/>
      <c r="R30" s="80" t="s">
        <v>11</v>
      </c>
      <c r="S30" s="80" t="s">
        <v>11</v>
      </c>
      <c r="T30" s="63"/>
      <c r="U30" s="88" t="s">
        <v>11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</row>
    <row r="31" spans="1:90" x14ac:dyDescent="0.35">
      <c r="A31" s="44" t="s">
        <v>26</v>
      </c>
      <c r="B31" s="60"/>
      <c r="C31" s="16"/>
      <c r="D31" s="16"/>
      <c r="E31" s="16"/>
      <c r="F31" s="39"/>
      <c r="G31" s="39"/>
      <c r="H31" s="50"/>
      <c r="I31" s="50"/>
      <c r="J31" s="40"/>
      <c r="K31" s="40"/>
      <c r="L31" s="74">
        <v>0</v>
      </c>
      <c r="M31" s="9">
        <v>85</v>
      </c>
      <c r="N31" s="26" t="s">
        <v>217</v>
      </c>
      <c r="O31" s="26" t="s">
        <v>11</v>
      </c>
      <c r="P31" s="26" t="s">
        <v>11</v>
      </c>
      <c r="Q31" s="9"/>
      <c r="R31" s="120" t="s">
        <v>9</v>
      </c>
      <c r="S31" s="120" t="s">
        <v>9</v>
      </c>
      <c r="T31" s="80" t="s">
        <v>221</v>
      </c>
      <c r="U31" s="82">
        <v>10</v>
      </c>
    </row>
    <row r="32" spans="1:90" x14ac:dyDescent="0.35">
      <c r="A32" s="43" t="s">
        <v>45</v>
      </c>
      <c r="B32" s="99" t="s">
        <v>7</v>
      </c>
      <c r="C32" s="16"/>
      <c r="D32" s="16"/>
      <c r="E32" s="16"/>
      <c r="F32" s="41"/>
      <c r="G32" s="41"/>
      <c r="H32" s="42" t="s">
        <v>11</v>
      </c>
      <c r="I32" s="42" t="s">
        <v>7</v>
      </c>
      <c r="J32" s="40"/>
      <c r="K32" s="40"/>
      <c r="L32" s="74">
        <v>0</v>
      </c>
      <c r="M32" s="26" t="s">
        <v>11</v>
      </c>
      <c r="N32" s="26" t="s">
        <v>11</v>
      </c>
      <c r="O32" s="26" t="s">
        <v>11</v>
      </c>
      <c r="P32" s="26" t="s">
        <v>11</v>
      </c>
      <c r="Q32" s="9"/>
      <c r="R32" s="120" t="s">
        <v>9</v>
      </c>
      <c r="S32" s="120" t="s">
        <v>9</v>
      </c>
      <c r="T32" s="63"/>
      <c r="U32" s="82" t="s">
        <v>11</v>
      </c>
    </row>
    <row r="33" spans="1:30" s="5" customFormat="1" x14ac:dyDescent="0.35">
      <c r="A33" s="47" t="s">
        <v>27</v>
      </c>
      <c r="B33" s="61" t="s">
        <v>7</v>
      </c>
      <c r="C33" s="18" t="s">
        <v>7</v>
      </c>
      <c r="D33" s="18"/>
      <c r="E33" s="18"/>
      <c r="F33" s="6"/>
      <c r="G33" s="6"/>
      <c r="H33" s="55" t="s">
        <v>9</v>
      </c>
      <c r="I33" s="55"/>
      <c r="J33" s="38"/>
      <c r="K33" s="38" t="s">
        <v>9</v>
      </c>
      <c r="L33" s="77">
        <v>0</v>
      </c>
      <c r="M33" s="7"/>
      <c r="N33" s="7"/>
      <c r="O33" s="7"/>
      <c r="P33" s="7"/>
      <c r="Q33" s="9"/>
      <c r="R33" s="120" t="s">
        <v>9</v>
      </c>
      <c r="S33" s="120" t="s">
        <v>9</v>
      </c>
      <c r="T33" s="66"/>
      <c r="U33" s="71">
        <v>10</v>
      </c>
    </row>
    <row r="34" spans="1:30" s="5" customFormat="1" x14ac:dyDescent="0.35">
      <c r="A34" s="47" t="s">
        <v>46</v>
      </c>
      <c r="B34" s="61" t="s">
        <v>7</v>
      </c>
      <c r="C34" s="18" t="s">
        <v>7</v>
      </c>
      <c r="D34" s="18"/>
      <c r="E34" s="18"/>
      <c r="F34" s="6"/>
      <c r="G34" s="6"/>
      <c r="H34" s="55" t="s">
        <v>11</v>
      </c>
      <c r="I34" s="55"/>
      <c r="J34" s="38"/>
      <c r="K34" s="38" t="s">
        <v>9</v>
      </c>
      <c r="L34" s="77">
        <v>0</v>
      </c>
      <c r="M34" s="7" t="s">
        <v>11</v>
      </c>
      <c r="N34" s="7" t="s">
        <v>11</v>
      </c>
      <c r="O34" s="7" t="s">
        <v>11</v>
      </c>
      <c r="P34" s="7" t="s">
        <v>11</v>
      </c>
      <c r="Q34" s="9"/>
      <c r="R34" s="120" t="s">
        <v>9</v>
      </c>
      <c r="S34" s="120" t="s">
        <v>9</v>
      </c>
      <c r="T34" s="66"/>
      <c r="U34" s="71">
        <v>5</v>
      </c>
    </row>
    <row r="35" spans="1:30" s="5" customFormat="1" x14ac:dyDescent="0.35">
      <c r="A35" s="47" t="s">
        <v>30</v>
      </c>
      <c r="B35" s="61"/>
      <c r="C35" s="18"/>
      <c r="D35" s="18"/>
      <c r="E35" s="18"/>
      <c r="F35" s="6"/>
      <c r="G35" s="6"/>
      <c r="H35" s="55" t="s">
        <v>11</v>
      </c>
      <c r="I35" s="55" t="s">
        <v>7</v>
      </c>
      <c r="J35" s="38"/>
      <c r="K35" s="38"/>
      <c r="L35" s="77" t="s">
        <v>11</v>
      </c>
      <c r="M35" s="7" t="s">
        <v>11</v>
      </c>
      <c r="N35" s="7" t="s">
        <v>11</v>
      </c>
      <c r="O35" s="7"/>
      <c r="P35" s="7" t="s">
        <v>11</v>
      </c>
      <c r="Q35" s="9"/>
      <c r="R35" s="120" t="s">
        <v>9</v>
      </c>
      <c r="S35" s="120" t="s">
        <v>9</v>
      </c>
      <c r="T35" s="66"/>
      <c r="U35" s="71" t="s">
        <v>11</v>
      </c>
    </row>
    <row r="36" spans="1:30" x14ac:dyDescent="0.35">
      <c r="A36" s="43" t="s">
        <v>47</v>
      </c>
      <c r="B36" s="99" t="s">
        <v>9</v>
      </c>
      <c r="C36" s="16"/>
      <c r="D36" s="16"/>
      <c r="E36" s="16"/>
      <c r="F36" s="41"/>
      <c r="G36" s="41"/>
      <c r="H36" s="42" t="s">
        <v>11</v>
      </c>
      <c r="I36" s="42" t="s">
        <v>7</v>
      </c>
      <c r="J36" s="2"/>
      <c r="K36" s="2" t="s">
        <v>9</v>
      </c>
      <c r="L36" s="78" t="s">
        <v>11</v>
      </c>
      <c r="M36" s="26" t="s">
        <v>11</v>
      </c>
      <c r="N36" s="26" t="s">
        <v>11</v>
      </c>
      <c r="O36" s="26" t="s">
        <v>11</v>
      </c>
      <c r="P36" s="26" t="s">
        <v>11</v>
      </c>
      <c r="Q36" s="9"/>
      <c r="R36" s="80" t="s">
        <v>11</v>
      </c>
      <c r="S36" s="80" t="s">
        <v>9</v>
      </c>
      <c r="T36" s="63"/>
      <c r="U36" s="82">
        <v>1</v>
      </c>
    </row>
    <row r="37" spans="1:30" x14ac:dyDescent="0.35">
      <c r="A37" s="43" t="s">
        <v>265</v>
      </c>
      <c r="B37" s="99" t="s">
        <v>7</v>
      </c>
      <c r="C37" s="20" t="s">
        <v>7</v>
      </c>
      <c r="D37" s="16"/>
      <c r="E37" s="16"/>
      <c r="F37" s="41"/>
      <c r="G37" s="41"/>
      <c r="H37" s="42" t="s">
        <v>9</v>
      </c>
      <c r="I37" s="42"/>
      <c r="J37" s="2"/>
      <c r="K37" s="124" t="s">
        <v>9</v>
      </c>
      <c r="L37" s="78">
        <v>0</v>
      </c>
      <c r="M37" s="26"/>
      <c r="N37" s="26"/>
      <c r="O37" s="26"/>
      <c r="P37" s="26"/>
      <c r="Q37" s="9"/>
      <c r="R37" s="80" t="s">
        <v>9</v>
      </c>
      <c r="S37" s="80" t="s">
        <v>9</v>
      </c>
      <c r="T37" s="63"/>
      <c r="U37" s="82" t="s">
        <v>272</v>
      </c>
    </row>
    <row r="38" spans="1:30" s="15" customFormat="1" x14ac:dyDescent="0.35">
      <c r="A38" s="127"/>
      <c r="B38" s="127"/>
      <c r="C38" s="128"/>
      <c r="D38" s="128"/>
      <c r="E38" s="128"/>
      <c r="J38" s="129"/>
      <c r="K38" s="129"/>
      <c r="L38" s="130"/>
      <c r="U38" s="131"/>
    </row>
    <row r="39" spans="1:30" s="15" customFormat="1" x14ac:dyDescent="0.35">
      <c r="A39" s="127"/>
      <c r="B39" s="127"/>
      <c r="C39" s="128"/>
      <c r="D39" s="128"/>
      <c r="E39" s="128"/>
      <c r="J39" s="129"/>
      <c r="K39" s="129"/>
      <c r="L39" s="130"/>
      <c r="U39" s="131"/>
    </row>
    <row r="40" spans="1:30" s="15" customFormat="1" x14ac:dyDescent="0.35">
      <c r="A40" s="127" t="s">
        <v>276</v>
      </c>
      <c r="B40" s="127">
        <f xml:space="preserve"> COUNTIF(B5:B37,"X")</f>
        <v>23</v>
      </c>
      <c r="C40" s="127">
        <f t="shared" ref="C40:K40" si="0" xml:space="preserve"> COUNTIF(C5:C37,"X")</f>
        <v>21</v>
      </c>
      <c r="D40" s="127">
        <f t="shared" si="0"/>
        <v>0</v>
      </c>
      <c r="E40" s="127">
        <f t="shared" si="0"/>
        <v>2</v>
      </c>
      <c r="F40" s="127">
        <f t="shared" si="0"/>
        <v>0</v>
      </c>
      <c r="G40" s="127">
        <f t="shared" si="0"/>
        <v>2</v>
      </c>
      <c r="H40" s="15">
        <f>COUNTIF(H5:H37,"&lt;&gt;N")-COUNTIF(H5:H37,"-")-COUNTIF(H5:H37,"")</f>
        <v>4</v>
      </c>
      <c r="I40" s="127">
        <f t="shared" si="0"/>
        <v>11</v>
      </c>
      <c r="J40" s="127">
        <f t="shared" si="0"/>
        <v>2</v>
      </c>
      <c r="K40" s="127">
        <f t="shared" si="0"/>
        <v>0</v>
      </c>
      <c r="L40" s="127">
        <f xml:space="preserve"> SUM(L5:L37)</f>
        <v>590</v>
      </c>
      <c r="M40" s="127"/>
      <c r="N40" s="127"/>
      <c r="O40" s="127">
        <f xml:space="preserve"> COUNTIF(O5:O37,"X")</f>
        <v>0</v>
      </c>
      <c r="P40" s="127">
        <f>AVERAGE(P5:P37)</f>
        <v>0.73</v>
      </c>
      <c r="Q40" s="127"/>
      <c r="R40" s="127">
        <f t="shared" ref="R40:S40" si="1" xml:space="preserve"> COUNTIF(R5:R37,"X")</f>
        <v>0</v>
      </c>
      <c r="S40" s="127">
        <f t="shared" si="1"/>
        <v>0</v>
      </c>
      <c r="T40" s="127"/>
      <c r="U40" s="127"/>
      <c r="V40" s="127"/>
      <c r="W40" s="127"/>
      <c r="X40" s="127"/>
      <c r="Y40" s="127"/>
      <c r="AA40" s="127"/>
      <c r="AB40" s="131"/>
      <c r="AC40" s="131"/>
      <c r="AD40" s="131"/>
    </row>
    <row r="41" spans="1:30" s="15" customFormat="1" x14ac:dyDescent="0.35">
      <c r="A41" s="127" t="s">
        <v>277</v>
      </c>
      <c r="B41" s="127">
        <f t="shared" ref="B41:K41" si="2" xml:space="preserve"> COUNTIF(B5:B37,"N")</f>
        <v>7</v>
      </c>
      <c r="C41" s="127">
        <f t="shared" si="2"/>
        <v>0</v>
      </c>
      <c r="D41" s="127">
        <f t="shared" si="2"/>
        <v>0</v>
      </c>
      <c r="E41" s="127">
        <f t="shared" si="2"/>
        <v>0</v>
      </c>
      <c r="F41" s="127">
        <f t="shared" si="2"/>
        <v>0</v>
      </c>
      <c r="G41" s="127">
        <f t="shared" si="2"/>
        <v>0</v>
      </c>
      <c r="H41" s="127">
        <f t="shared" si="2"/>
        <v>16</v>
      </c>
      <c r="I41" s="127">
        <f t="shared" si="2"/>
        <v>1</v>
      </c>
      <c r="J41" s="127">
        <f t="shared" si="2"/>
        <v>0</v>
      </c>
      <c r="K41" s="127">
        <f t="shared" si="2"/>
        <v>21</v>
      </c>
      <c r="L41" s="130"/>
      <c r="O41" s="127">
        <f t="shared" ref="O41:S41" si="3" xml:space="preserve"> COUNTIF(O5:O37,"N")</f>
        <v>0</v>
      </c>
      <c r="P41" s="127"/>
      <c r="Q41" s="127"/>
      <c r="R41" s="127">
        <f t="shared" si="3"/>
        <v>27</v>
      </c>
      <c r="S41" s="127">
        <f t="shared" si="3"/>
        <v>30</v>
      </c>
      <c r="U41" s="127"/>
      <c r="V41" s="127"/>
      <c r="W41" s="127"/>
      <c r="X41" s="127"/>
      <c r="Y41" s="127"/>
      <c r="Z41" s="127"/>
      <c r="AA41" s="127"/>
      <c r="AB41" s="131"/>
      <c r="AC41" s="131"/>
      <c r="AD41" s="131"/>
    </row>
    <row r="42" spans="1:30" s="15" customFormat="1" x14ac:dyDescent="0.35">
      <c r="A42" s="127"/>
      <c r="B42" s="127"/>
      <c r="C42" s="128"/>
      <c r="D42" s="128"/>
      <c r="E42" s="128"/>
      <c r="J42" s="129"/>
      <c r="K42" s="129"/>
      <c r="L42" s="127">
        <f xml:space="preserve"> COUNTIF(L5:L37,"&gt;0")</f>
        <v>1</v>
      </c>
      <c r="U42" s="131"/>
    </row>
    <row r="43" spans="1:30" s="15" customFormat="1" x14ac:dyDescent="0.35">
      <c r="A43" s="127"/>
      <c r="B43" s="127"/>
      <c r="C43" s="128"/>
      <c r="D43" s="128"/>
      <c r="E43" s="128"/>
      <c r="J43" s="129"/>
      <c r="K43" s="129"/>
      <c r="L43" s="130"/>
      <c r="U43" s="131"/>
    </row>
    <row r="44" spans="1:30" s="15" customFormat="1" x14ac:dyDescent="0.35">
      <c r="A44" s="127"/>
      <c r="B44" s="127"/>
      <c r="C44" s="128"/>
      <c r="D44" s="128"/>
      <c r="E44" s="128"/>
      <c r="J44" s="129"/>
      <c r="K44" s="129"/>
      <c r="L44" s="130"/>
      <c r="U44" s="131"/>
    </row>
    <row r="45" spans="1:30" s="15" customFormat="1" x14ac:dyDescent="0.35">
      <c r="A45" s="127"/>
      <c r="B45" s="127"/>
      <c r="C45" s="128"/>
      <c r="D45" s="128"/>
      <c r="E45" s="128"/>
      <c r="J45" s="129"/>
      <c r="K45" s="129"/>
      <c r="L45" s="130"/>
      <c r="U45" s="131"/>
    </row>
    <row r="46" spans="1:30" s="15" customFormat="1" x14ac:dyDescent="0.35">
      <c r="A46" s="127"/>
      <c r="B46" s="127"/>
      <c r="C46" s="128"/>
      <c r="D46" s="128"/>
      <c r="E46" s="128"/>
      <c r="J46" s="129"/>
      <c r="K46" s="129"/>
      <c r="L46" s="130"/>
      <c r="U46" s="131"/>
    </row>
    <row r="47" spans="1:30" s="15" customFormat="1" x14ac:dyDescent="0.35">
      <c r="A47" s="127"/>
      <c r="B47" s="127"/>
      <c r="C47" s="128"/>
      <c r="D47" s="128"/>
      <c r="E47" s="128"/>
      <c r="J47" s="129"/>
      <c r="K47" s="129"/>
      <c r="L47" s="130"/>
      <c r="U47" s="131"/>
    </row>
    <row r="48" spans="1:30" s="15" customFormat="1" x14ac:dyDescent="0.35">
      <c r="A48" s="127"/>
      <c r="B48" s="127"/>
      <c r="C48" s="128"/>
      <c r="D48" s="128"/>
      <c r="E48" s="128"/>
      <c r="J48" s="129"/>
      <c r="K48" s="129"/>
      <c r="L48" s="130"/>
      <c r="U48" s="131"/>
    </row>
    <row r="49" spans="1:21" s="15" customFormat="1" x14ac:dyDescent="0.35">
      <c r="A49" s="127"/>
      <c r="B49" s="127"/>
      <c r="C49" s="128"/>
      <c r="D49" s="128"/>
      <c r="E49" s="128"/>
      <c r="J49" s="129"/>
      <c r="K49" s="129"/>
      <c r="L49" s="130"/>
      <c r="U49" s="131"/>
    </row>
    <row r="50" spans="1:21" s="15" customFormat="1" x14ac:dyDescent="0.35">
      <c r="A50" s="127"/>
      <c r="B50" s="127"/>
      <c r="C50" s="128"/>
      <c r="D50" s="128"/>
      <c r="E50" s="128"/>
      <c r="J50" s="129"/>
      <c r="K50" s="129"/>
      <c r="L50" s="130"/>
      <c r="U50" s="131"/>
    </row>
    <row r="51" spans="1:21" s="15" customFormat="1" x14ac:dyDescent="0.35">
      <c r="A51" s="127"/>
      <c r="B51" s="127"/>
      <c r="C51" s="128"/>
      <c r="D51" s="128"/>
      <c r="E51" s="128"/>
      <c r="J51" s="129"/>
      <c r="K51" s="129"/>
      <c r="L51" s="130"/>
      <c r="U51" s="131"/>
    </row>
  </sheetData>
  <mergeCells count="5">
    <mergeCell ref="A1:A3"/>
    <mergeCell ref="C1:F1"/>
    <mergeCell ref="J1:K1"/>
    <mergeCell ref="M1:P1"/>
    <mergeCell ref="R1:T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63"/>
  <sheetViews>
    <sheetView zoomScale="80" zoomScaleNormal="80" workbookViewId="0">
      <pane ySplit="4" topLeftCell="A37" activePane="bottomLeft" state="frozen"/>
      <selection pane="bottomLeft" activeCell="B40" sqref="B40:T40"/>
    </sheetView>
  </sheetViews>
  <sheetFormatPr defaultColWidth="9.1796875" defaultRowHeight="14.5" x14ac:dyDescent="0.35"/>
  <cols>
    <col min="1" max="2" width="12.7265625" style="4" customWidth="1"/>
    <col min="3" max="6" width="9.1796875" style="4"/>
    <col min="7" max="7" width="11.1796875" style="4" customWidth="1"/>
    <col min="8" max="8" width="11.7265625" style="4" customWidth="1"/>
    <col min="9" max="11" width="9.1796875" style="4"/>
    <col min="12" max="12" width="9.1796875" style="79"/>
    <col min="13" max="13" width="13.81640625" style="4" customWidth="1"/>
    <col min="14" max="14" width="15.81640625" style="4" customWidth="1"/>
    <col min="15" max="16" width="9.1796875" style="4"/>
    <col min="17" max="17" width="24.26953125" style="4" customWidth="1"/>
    <col min="18" max="19" width="9.1796875" style="62"/>
    <col min="20" max="20" width="12.26953125" style="62" customWidth="1"/>
    <col min="21" max="21" width="11.453125" style="79" customWidth="1"/>
    <col min="22" max="16384" width="9.1796875" style="4"/>
  </cols>
  <sheetData>
    <row r="1" spans="1:22" ht="15" customHeight="1" x14ac:dyDescent="0.35">
      <c r="A1" s="160" t="s">
        <v>28</v>
      </c>
      <c r="B1" s="97"/>
      <c r="C1" s="161" t="s">
        <v>0</v>
      </c>
      <c r="D1" s="161"/>
      <c r="E1" s="161"/>
      <c r="F1" s="161"/>
      <c r="G1" s="39"/>
      <c r="H1" s="50"/>
      <c r="I1" s="50"/>
      <c r="J1" s="162" t="s">
        <v>1</v>
      </c>
      <c r="K1" s="163"/>
      <c r="L1" s="74"/>
      <c r="M1" s="164" t="s">
        <v>4</v>
      </c>
      <c r="N1" s="165"/>
      <c r="O1" s="166"/>
      <c r="P1" s="166"/>
      <c r="Q1" s="9"/>
      <c r="R1" s="157" t="s">
        <v>67</v>
      </c>
      <c r="S1" s="158"/>
      <c r="T1" s="159"/>
      <c r="U1" s="96"/>
    </row>
    <row r="2" spans="1:22" x14ac:dyDescent="0.35">
      <c r="A2" s="160"/>
      <c r="B2" s="97"/>
      <c r="C2" s="39"/>
      <c r="D2" s="39"/>
      <c r="E2" s="39"/>
      <c r="F2" s="39"/>
      <c r="G2" s="39"/>
      <c r="H2" s="50"/>
      <c r="I2" s="50"/>
      <c r="J2" s="40"/>
      <c r="K2" s="40"/>
      <c r="L2" s="74"/>
      <c r="M2" s="26"/>
      <c r="N2" s="26"/>
      <c r="O2" s="9"/>
      <c r="P2" s="9"/>
      <c r="Q2" s="9"/>
      <c r="R2" s="63"/>
      <c r="S2" s="63"/>
      <c r="T2" s="63"/>
      <c r="U2" s="82"/>
    </row>
    <row r="3" spans="1:22" ht="284.5" x14ac:dyDescent="0.35">
      <c r="A3" s="160"/>
      <c r="B3" s="98" t="s">
        <v>275</v>
      </c>
      <c r="C3" s="48" t="s">
        <v>49</v>
      </c>
      <c r="D3" s="48" t="s">
        <v>52</v>
      </c>
      <c r="E3" s="48" t="s">
        <v>50</v>
      </c>
      <c r="F3" s="48" t="s">
        <v>51</v>
      </c>
      <c r="G3" s="48" t="s">
        <v>53</v>
      </c>
      <c r="H3" s="51" t="s">
        <v>55</v>
      </c>
      <c r="I3" s="51" t="s">
        <v>81</v>
      </c>
      <c r="J3" s="49" t="s">
        <v>2</v>
      </c>
      <c r="K3" s="49" t="s">
        <v>3</v>
      </c>
      <c r="L3" s="73" t="s">
        <v>71</v>
      </c>
      <c r="M3" s="56" t="s">
        <v>56</v>
      </c>
      <c r="N3" s="56" t="s">
        <v>73</v>
      </c>
      <c r="O3" s="56" t="s">
        <v>57</v>
      </c>
      <c r="P3" s="57" t="s">
        <v>6</v>
      </c>
      <c r="Q3" s="8" t="s">
        <v>5</v>
      </c>
      <c r="R3" s="64" t="s">
        <v>58</v>
      </c>
      <c r="S3" s="64" t="s">
        <v>59</v>
      </c>
      <c r="T3" s="64" t="s">
        <v>60</v>
      </c>
      <c r="U3" s="84" t="s">
        <v>76</v>
      </c>
    </row>
    <row r="4" spans="1:22" s="23" customFormat="1" x14ac:dyDescent="0.35">
      <c r="A4" s="21" t="s">
        <v>29</v>
      </c>
      <c r="B4" s="29"/>
      <c r="C4" s="29"/>
      <c r="D4" s="29"/>
      <c r="E4" s="29"/>
      <c r="F4" s="29"/>
      <c r="G4" s="29"/>
      <c r="H4" s="29"/>
      <c r="I4" s="29"/>
      <c r="J4" s="30"/>
      <c r="K4" s="30"/>
      <c r="L4" s="75"/>
      <c r="M4" s="22"/>
      <c r="N4" s="22"/>
      <c r="O4" s="22"/>
      <c r="P4" s="22"/>
      <c r="Q4" s="22"/>
      <c r="R4" s="22"/>
      <c r="S4" s="22"/>
      <c r="T4" s="22"/>
      <c r="U4" s="95"/>
    </row>
    <row r="5" spans="1:22" x14ac:dyDescent="0.35">
      <c r="A5" s="43" t="s">
        <v>40</v>
      </c>
      <c r="B5" s="99" t="s">
        <v>7</v>
      </c>
      <c r="C5" s="20" t="s">
        <v>7</v>
      </c>
      <c r="D5" s="16"/>
      <c r="E5" s="16"/>
      <c r="F5" s="39"/>
      <c r="G5" s="3" t="s">
        <v>70</v>
      </c>
      <c r="H5" s="42"/>
      <c r="I5" s="42" t="s">
        <v>7</v>
      </c>
      <c r="J5" s="58" t="s">
        <v>7</v>
      </c>
      <c r="K5" s="40"/>
      <c r="L5" s="74">
        <v>0</v>
      </c>
      <c r="M5" s="9"/>
      <c r="N5" s="26" t="s">
        <v>82</v>
      </c>
      <c r="O5" s="26" t="s">
        <v>11</v>
      </c>
      <c r="P5" s="26" t="s">
        <v>11</v>
      </c>
      <c r="Q5" s="26" t="s">
        <v>11</v>
      </c>
      <c r="R5" s="80" t="s">
        <v>9</v>
      </c>
      <c r="S5" s="80" t="s">
        <v>9</v>
      </c>
      <c r="T5" s="80" t="s">
        <v>11</v>
      </c>
      <c r="U5" s="82">
        <v>15</v>
      </c>
    </row>
    <row r="6" spans="1:22" x14ac:dyDescent="0.35">
      <c r="A6" s="44" t="s">
        <v>12</v>
      </c>
      <c r="B6" s="99" t="s">
        <v>7</v>
      </c>
      <c r="C6" s="20" t="s">
        <v>7</v>
      </c>
      <c r="D6" s="20"/>
      <c r="E6" s="16"/>
      <c r="F6" s="39"/>
      <c r="G6" s="39"/>
      <c r="H6" s="42" t="s">
        <v>9</v>
      </c>
      <c r="I6" s="50"/>
      <c r="J6" s="58" t="s">
        <v>7</v>
      </c>
      <c r="K6" s="40"/>
      <c r="L6" s="74">
        <v>0</v>
      </c>
      <c r="M6" s="9" t="s">
        <v>86</v>
      </c>
      <c r="N6" s="26" t="s">
        <v>82</v>
      </c>
      <c r="O6" s="26" t="s">
        <v>11</v>
      </c>
      <c r="P6" s="26" t="s">
        <v>11</v>
      </c>
      <c r="Q6" s="9"/>
      <c r="R6" s="80" t="s">
        <v>11</v>
      </c>
      <c r="S6" s="80" t="s">
        <v>11</v>
      </c>
      <c r="T6" s="80" t="s">
        <v>11</v>
      </c>
      <c r="U6" s="82">
        <v>10</v>
      </c>
    </row>
    <row r="7" spans="1:22" x14ac:dyDescent="0.35">
      <c r="A7" s="44" t="s">
        <v>13</v>
      </c>
      <c r="B7" s="99" t="s">
        <v>7</v>
      </c>
      <c r="C7" s="25" t="s">
        <v>7</v>
      </c>
      <c r="D7" s="17"/>
      <c r="E7" s="17"/>
      <c r="F7" s="10"/>
      <c r="G7" s="10"/>
      <c r="H7" s="101" t="s">
        <v>94</v>
      </c>
      <c r="I7" s="52"/>
      <c r="J7" s="11"/>
      <c r="K7" s="100" t="s">
        <v>9</v>
      </c>
      <c r="L7" s="76"/>
      <c r="M7" s="12"/>
      <c r="N7" s="12"/>
      <c r="O7" s="12"/>
      <c r="P7" s="12"/>
      <c r="Q7" s="9"/>
      <c r="R7" s="80" t="s">
        <v>9</v>
      </c>
      <c r="S7" s="80" t="s">
        <v>9</v>
      </c>
      <c r="T7" s="63"/>
      <c r="U7" s="88">
        <v>5</v>
      </c>
    </row>
    <row r="8" spans="1:22" x14ac:dyDescent="0.35">
      <c r="A8" s="43" t="s">
        <v>41</v>
      </c>
      <c r="B8" s="99" t="s">
        <v>7</v>
      </c>
      <c r="C8" s="20" t="s">
        <v>7</v>
      </c>
      <c r="D8" s="16"/>
      <c r="E8" s="16"/>
      <c r="F8" s="39"/>
      <c r="G8" s="39"/>
      <c r="H8" s="42" t="s">
        <v>9</v>
      </c>
      <c r="I8" s="50"/>
      <c r="J8" s="40"/>
      <c r="K8" s="58" t="s">
        <v>9</v>
      </c>
      <c r="L8" s="74">
        <v>0</v>
      </c>
      <c r="M8" s="26" t="s">
        <v>100</v>
      </c>
      <c r="N8" s="26" t="s">
        <v>82</v>
      </c>
      <c r="O8" s="9"/>
      <c r="P8" s="9"/>
      <c r="Q8" s="9"/>
      <c r="R8" s="80" t="s">
        <v>9</v>
      </c>
      <c r="S8" s="80" t="s">
        <v>9</v>
      </c>
      <c r="T8" s="63"/>
      <c r="U8" s="82">
        <v>20</v>
      </c>
    </row>
    <row r="9" spans="1:22" x14ac:dyDescent="0.35">
      <c r="A9" s="43" t="s">
        <v>48</v>
      </c>
      <c r="B9" s="99" t="s">
        <v>7</v>
      </c>
      <c r="C9" s="20" t="s">
        <v>7</v>
      </c>
      <c r="D9" s="16"/>
      <c r="E9" s="16"/>
      <c r="F9" s="39"/>
      <c r="G9" s="39"/>
      <c r="H9" s="42" t="s">
        <v>9</v>
      </c>
      <c r="I9" s="50"/>
      <c r="J9" s="40"/>
      <c r="K9" s="58" t="s">
        <v>9</v>
      </c>
      <c r="L9" s="74"/>
      <c r="M9" s="9"/>
      <c r="N9" s="9"/>
      <c r="O9" s="9"/>
      <c r="P9" s="9"/>
      <c r="Q9" s="9"/>
      <c r="R9" s="80" t="s">
        <v>9</v>
      </c>
      <c r="S9" s="80" t="s">
        <v>9</v>
      </c>
      <c r="T9" s="63"/>
      <c r="U9" s="82"/>
    </row>
    <row r="10" spans="1:22" x14ac:dyDescent="0.35">
      <c r="A10" s="43" t="s">
        <v>106</v>
      </c>
      <c r="B10" s="99" t="s">
        <v>9</v>
      </c>
      <c r="C10" s="16"/>
      <c r="D10" s="16"/>
      <c r="E10" s="16"/>
      <c r="F10" s="39"/>
      <c r="G10" s="39"/>
      <c r="H10" s="42" t="s">
        <v>11</v>
      </c>
      <c r="I10" s="42" t="s">
        <v>7</v>
      </c>
      <c r="J10" s="40"/>
      <c r="K10" s="58" t="s">
        <v>9</v>
      </c>
      <c r="L10" s="74"/>
      <c r="M10" s="9"/>
      <c r="N10" s="9"/>
      <c r="O10" s="9"/>
      <c r="P10" s="9"/>
      <c r="Q10" s="9"/>
      <c r="R10" s="63"/>
      <c r="S10" s="63"/>
      <c r="T10" s="63"/>
      <c r="U10" s="82"/>
    </row>
    <row r="11" spans="1:22" x14ac:dyDescent="0.35">
      <c r="A11" s="44" t="s">
        <v>15</v>
      </c>
      <c r="B11" s="99" t="s">
        <v>7</v>
      </c>
      <c r="C11" s="20" t="s">
        <v>7</v>
      </c>
      <c r="D11" s="16"/>
      <c r="E11" s="16"/>
      <c r="F11" s="39"/>
      <c r="G11" s="39"/>
      <c r="H11" s="42" t="s">
        <v>9</v>
      </c>
      <c r="I11" s="50"/>
      <c r="J11" s="40"/>
      <c r="K11" s="58" t="s">
        <v>9</v>
      </c>
      <c r="L11" s="74">
        <v>0</v>
      </c>
      <c r="M11" s="9"/>
      <c r="N11" s="9"/>
      <c r="O11" s="9"/>
      <c r="P11" s="9"/>
      <c r="Q11" s="26" t="s">
        <v>118</v>
      </c>
      <c r="R11" s="80" t="s">
        <v>9</v>
      </c>
      <c r="S11" s="80" t="s">
        <v>9</v>
      </c>
      <c r="T11" s="63"/>
      <c r="U11" s="82">
        <v>1</v>
      </c>
    </row>
    <row r="12" spans="1:22" x14ac:dyDescent="0.35">
      <c r="A12" s="44" t="s">
        <v>14</v>
      </c>
      <c r="B12" s="99" t="s">
        <v>9</v>
      </c>
      <c r="C12" s="16"/>
      <c r="D12" s="16"/>
      <c r="E12" s="16"/>
      <c r="F12" s="39"/>
      <c r="G12" s="39"/>
      <c r="H12" s="42" t="s">
        <v>9</v>
      </c>
      <c r="I12" s="42" t="s">
        <v>9</v>
      </c>
      <c r="J12" s="40"/>
      <c r="K12" s="58" t="s">
        <v>9</v>
      </c>
      <c r="L12" s="74">
        <v>0</v>
      </c>
      <c r="M12" s="26" t="s">
        <v>11</v>
      </c>
      <c r="N12" s="26" t="s">
        <v>124</v>
      </c>
      <c r="O12" s="26" t="s">
        <v>11</v>
      </c>
      <c r="P12" s="9"/>
      <c r="Q12" s="9"/>
      <c r="R12" s="80" t="s">
        <v>9</v>
      </c>
      <c r="S12" s="80" t="s">
        <v>9</v>
      </c>
      <c r="T12" s="63"/>
      <c r="U12" s="82" t="s">
        <v>11</v>
      </c>
      <c r="V12" s="59" t="s">
        <v>122</v>
      </c>
    </row>
    <row r="13" spans="1:22" x14ac:dyDescent="0.35">
      <c r="A13" s="44" t="s">
        <v>16</v>
      </c>
      <c r="B13" s="99" t="s">
        <v>7</v>
      </c>
      <c r="C13" s="20" t="s">
        <v>7</v>
      </c>
      <c r="D13" s="16"/>
      <c r="E13" s="20" t="s">
        <v>7</v>
      </c>
      <c r="F13" s="39"/>
      <c r="G13" s="39"/>
      <c r="H13" s="42" t="s">
        <v>9</v>
      </c>
      <c r="I13" s="50"/>
      <c r="J13" s="40"/>
      <c r="K13" s="58" t="s">
        <v>9</v>
      </c>
      <c r="L13" s="74">
        <v>0</v>
      </c>
      <c r="M13" s="26" t="s">
        <v>11</v>
      </c>
      <c r="N13" s="26" t="s">
        <v>11</v>
      </c>
      <c r="O13" s="26" t="s">
        <v>11</v>
      </c>
      <c r="P13" s="26" t="s">
        <v>11</v>
      </c>
      <c r="Q13" s="9"/>
      <c r="R13" s="80" t="s">
        <v>9</v>
      </c>
      <c r="S13" s="80" t="s">
        <v>9</v>
      </c>
      <c r="T13" s="63"/>
      <c r="U13" s="82">
        <v>15</v>
      </c>
    </row>
    <row r="14" spans="1:22" x14ac:dyDescent="0.35">
      <c r="A14" s="44" t="s">
        <v>17</v>
      </c>
      <c r="B14" s="99" t="s">
        <v>7</v>
      </c>
      <c r="C14" s="16"/>
      <c r="D14" s="16"/>
      <c r="E14" s="16"/>
      <c r="F14" s="39"/>
      <c r="G14" s="3" t="s">
        <v>7</v>
      </c>
      <c r="H14" s="42" t="s">
        <v>11</v>
      </c>
      <c r="I14" s="42" t="s">
        <v>7</v>
      </c>
      <c r="J14" s="40"/>
      <c r="K14" s="58" t="s">
        <v>9</v>
      </c>
      <c r="L14" s="74" t="s">
        <v>11</v>
      </c>
      <c r="M14" s="9"/>
      <c r="N14" s="9"/>
      <c r="O14" s="9"/>
      <c r="P14" s="9"/>
      <c r="Q14" s="9"/>
      <c r="R14" s="80" t="s">
        <v>9</v>
      </c>
      <c r="S14" s="80" t="s">
        <v>9</v>
      </c>
      <c r="T14" s="63"/>
      <c r="U14" s="82">
        <v>1</v>
      </c>
    </row>
    <row r="15" spans="1:22" x14ac:dyDescent="0.35">
      <c r="A15" s="44" t="s">
        <v>18</v>
      </c>
      <c r="B15" s="60"/>
      <c r="C15" s="16"/>
      <c r="D15" s="16"/>
      <c r="E15" s="16"/>
      <c r="F15" s="39"/>
      <c r="G15" s="39"/>
      <c r="H15" s="42" t="s">
        <v>9</v>
      </c>
      <c r="I15" s="42" t="s">
        <v>7</v>
      </c>
      <c r="J15" s="40"/>
      <c r="K15" s="40"/>
      <c r="L15" s="74" t="s">
        <v>11</v>
      </c>
      <c r="M15" s="26" t="s">
        <v>11</v>
      </c>
      <c r="N15" s="26" t="s">
        <v>11</v>
      </c>
      <c r="O15" s="26" t="s">
        <v>11</v>
      </c>
      <c r="P15" s="26" t="s">
        <v>11</v>
      </c>
      <c r="Q15" s="9"/>
      <c r="R15" s="80" t="s">
        <v>9</v>
      </c>
      <c r="S15" s="80" t="s">
        <v>9</v>
      </c>
      <c r="T15" s="63"/>
      <c r="U15" s="82" t="s">
        <v>11</v>
      </c>
    </row>
    <row r="16" spans="1:22" x14ac:dyDescent="0.35">
      <c r="A16" s="44" t="s">
        <v>19</v>
      </c>
      <c r="B16" s="99" t="s">
        <v>9</v>
      </c>
      <c r="C16" s="16"/>
      <c r="D16" s="16"/>
      <c r="E16" s="16"/>
      <c r="F16" s="39"/>
      <c r="G16" s="39"/>
      <c r="H16" s="42" t="s">
        <v>11</v>
      </c>
      <c r="I16" s="50"/>
      <c r="J16" s="40"/>
      <c r="K16" s="58" t="s">
        <v>11</v>
      </c>
      <c r="L16" s="74" t="s">
        <v>11</v>
      </c>
      <c r="M16" s="26" t="s">
        <v>11</v>
      </c>
      <c r="N16" s="26" t="s">
        <v>11</v>
      </c>
      <c r="O16" s="26" t="s">
        <v>11</v>
      </c>
      <c r="P16" s="26" t="s">
        <v>11</v>
      </c>
      <c r="Q16" s="9"/>
      <c r="R16" s="80" t="s">
        <v>9</v>
      </c>
      <c r="S16" s="80" t="s">
        <v>9</v>
      </c>
      <c r="T16" s="63"/>
      <c r="U16" s="82" t="s">
        <v>11</v>
      </c>
    </row>
    <row r="17" spans="1:90" x14ac:dyDescent="0.35">
      <c r="A17" s="43" t="s">
        <v>36</v>
      </c>
      <c r="B17" s="99" t="s">
        <v>9</v>
      </c>
      <c r="C17" s="16"/>
      <c r="D17" s="16"/>
      <c r="E17" s="16"/>
      <c r="F17" s="39"/>
      <c r="G17" s="39"/>
      <c r="H17" s="42" t="s">
        <v>9</v>
      </c>
      <c r="I17" s="42" t="s">
        <v>7</v>
      </c>
      <c r="J17" s="40"/>
      <c r="K17" s="58" t="s">
        <v>9</v>
      </c>
      <c r="L17" s="74" t="s">
        <v>11</v>
      </c>
      <c r="M17" s="26" t="s">
        <v>11</v>
      </c>
      <c r="N17" s="26" t="s">
        <v>11</v>
      </c>
      <c r="O17" s="26" t="s">
        <v>11</v>
      </c>
      <c r="P17" s="26" t="s">
        <v>11</v>
      </c>
      <c r="Q17" s="9"/>
      <c r="R17" s="80" t="s">
        <v>9</v>
      </c>
      <c r="S17" s="80" t="s">
        <v>9</v>
      </c>
      <c r="T17" s="63"/>
      <c r="U17" s="82" t="s">
        <v>11</v>
      </c>
    </row>
    <row r="18" spans="1:90" x14ac:dyDescent="0.35">
      <c r="A18" s="44" t="s">
        <v>20</v>
      </c>
      <c r="B18" s="99" t="s">
        <v>7</v>
      </c>
      <c r="C18" s="20" t="s">
        <v>7</v>
      </c>
      <c r="D18" s="16"/>
      <c r="E18" s="16"/>
      <c r="F18" s="39"/>
      <c r="G18" s="39"/>
      <c r="H18" s="42" t="s">
        <v>9</v>
      </c>
      <c r="I18" s="50"/>
      <c r="J18" s="40"/>
      <c r="K18" s="58" t="s">
        <v>11</v>
      </c>
      <c r="L18" s="74">
        <v>0</v>
      </c>
      <c r="M18" s="9">
        <v>85</v>
      </c>
      <c r="N18" s="26" t="s">
        <v>82</v>
      </c>
      <c r="O18" s="26" t="s">
        <v>11</v>
      </c>
      <c r="P18" s="26" t="s">
        <v>11</v>
      </c>
      <c r="Q18" s="9"/>
      <c r="R18" s="80" t="s">
        <v>9</v>
      </c>
      <c r="S18" s="80" t="s">
        <v>9</v>
      </c>
      <c r="T18" s="80" t="s">
        <v>11</v>
      </c>
      <c r="U18" s="82">
        <v>10</v>
      </c>
    </row>
    <row r="19" spans="1:90" x14ac:dyDescent="0.35">
      <c r="A19" s="44" t="s">
        <v>21</v>
      </c>
      <c r="B19" s="99" t="s">
        <v>7</v>
      </c>
      <c r="C19" s="25" t="s">
        <v>7</v>
      </c>
      <c r="D19" s="17"/>
      <c r="E19" s="17"/>
      <c r="F19" s="10"/>
      <c r="G19" s="10"/>
      <c r="H19" s="101" t="s">
        <v>11</v>
      </c>
      <c r="I19" s="52"/>
      <c r="J19" s="11"/>
      <c r="K19" s="100" t="s">
        <v>9</v>
      </c>
      <c r="L19" s="76">
        <v>0</v>
      </c>
      <c r="M19" s="12">
        <v>60</v>
      </c>
      <c r="N19" s="26" t="s">
        <v>82</v>
      </c>
      <c r="O19" s="35" t="s">
        <v>11</v>
      </c>
      <c r="P19" s="35" t="s">
        <v>11</v>
      </c>
      <c r="Q19" s="9"/>
      <c r="R19" s="80" t="s">
        <v>9</v>
      </c>
      <c r="S19" s="80" t="s">
        <v>9</v>
      </c>
      <c r="T19" s="63"/>
      <c r="U19" s="88">
        <v>5</v>
      </c>
    </row>
    <row r="20" spans="1:90" x14ac:dyDescent="0.35">
      <c r="A20" s="43" t="s">
        <v>281</v>
      </c>
      <c r="B20" s="99" t="s">
        <v>9</v>
      </c>
      <c r="C20" s="25"/>
      <c r="D20" s="17"/>
      <c r="E20" s="17"/>
      <c r="F20" s="10"/>
      <c r="G20" s="10"/>
      <c r="H20" s="101" t="s">
        <v>9</v>
      </c>
      <c r="I20" s="101" t="s">
        <v>7</v>
      </c>
      <c r="J20" s="11"/>
      <c r="K20" s="100"/>
      <c r="L20" s="76"/>
      <c r="M20" s="12"/>
      <c r="N20" s="26"/>
      <c r="O20" s="35"/>
      <c r="P20" s="35"/>
      <c r="Q20" s="9"/>
      <c r="R20" s="80" t="s">
        <v>11</v>
      </c>
      <c r="S20" s="80" t="s">
        <v>9</v>
      </c>
      <c r="T20" s="63"/>
      <c r="U20" s="88" t="s">
        <v>11</v>
      </c>
    </row>
    <row r="21" spans="1:90" x14ac:dyDescent="0.35">
      <c r="A21" s="43" t="s">
        <v>22</v>
      </c>
      <c r="B21" s="99" t="s">
        <v>7</v>
      </c>
      <c r="C21" s="10"/>
      <c r="D21" s="10"/>
      <c r="E21" s="10"/>
      <c r="F21" s="10"/>
      <c r="G21" s="10"/>
      <c r="H21" s="101" t="s">
        <v>11</v>
      </c>
      <c r="I21" s="101" t="s">
        <v>7</v>
      </c>
      <c r="J21" s="11"/>
      <c r="K21" s="11"/>
      <c r="L21" s="76" t="s">
        <v>11</v>
      </c>
      <c r="M21" s="35" t="s">
        <v>11</v>
      </c>
      <c r="N21" s="35" t="s">
        <v>11</v>
      </c>
      <c r="O21" s="35" t="s">
        <v>11</v>
      </c>
      <c r="P21" s="35" t="s">
        <v>11</v>
      </c>
      <c r="Q21" s="9"/>
      <c r="R21" s="80" t="s">
        <v>9</v>
      </c>
      <c r="S21" s="80" t="s">
        <v>9</v>
      </c>
      <c r="T21" s="63"/>
      <c r="U21" s="88"/>
    </row>
    <row r="22" spans="1:90" s="1" customFormat="1" x14ac:dyDescent="0.35">
      <c r="A22" s="43" t="s">
        <v>37</v>
      </c>
      <c r="B22" s="99" t="s">
        <v>7</v>
      </c>
      <c r="C22" s="27" t="s">
        <v>7</v>
      </c>
      <c r="D22" s="27"/>
      <c r="E22" s="27"/>
      <c r="F22" s="27"/>
      <c r="G22" s="27"/>
      <c r="H22" s="53" t="s">
        <v>9</v>
      </c>
      <c r="I22" s="53" t="s">
        <v>11</v>
      </c>
      <c r="J22" s="11"/>
      <c r="K22" s="100" t="s">
        <v>9</v>
      </c>
      <c r="L22" s="76">
        <v>0</v>
      </c>
      <c r="M22" s="26">
        <v>85</v>
      </c>
      <c r="N22" s="26" t="s">
        <v>185</v>
      </c>
      <c r="O22" s="26" t="s">
        <v>11</v>
      </c>
      <c r="P22" s="26" t="s">
        <v>11</v>
      </c>
      <c r="Q22" s="9"/>
      <c r="R22" s="80" t="s">
        <v>9</v>
      </c>
      <c r="S22" s="80" t="s">
        <v>9</v>
      </c>
      <c r="T22" s="65"/>
      <c r="U22" s="82">
        <v>5</v>
      </c>
    </row>
    <row r="23" spans="1:90" s="15" customFormat="1" x14ac:dyDescent="0.35">
      <c r="A23" s="44" t="s">
        <v>23</v>
      </c>
      <c r="B23" s="99" t="s">
        <v>7</v>
      </c>
      <c r="C23" s="20" t="s">
        <v>7</v>
      </c>
      <c r="D23" s="16"/>
      <c r="E23" s="16"/>
      <c r="F23" s="41"/>
      <c r="G23" s="41"/>
      <c r="H23" s="42" t="s">
        <v>9</v>
      </c>
      <c r="I23" s="50"/>
      <c r="J23" s="40"/>
      <c r="K23" s="58" t="s">
        <v>9</v>
      </c>
      <c r="L23" s="74" t="s">
        <v>11</v>
      </c>
      <c r="M23" s="26" t="s">
        <v>11</v>
      </c>
      <c r="N23" s="9">
        <v>56</v>
      </c>
      <c r="O23" s="26" t="s">
        <v>11</v>
      </c>
      <c r="P23" s="9"/>
      <c r="Q23" s="9"/>
      <c r="R23" s="80" t="s">
        <v>9</v>
      </c>
      <c r="S23" s="80" t="s">
        <v>9</v>
      </c>
      <c r="T23" s="63"/>
      <c r="U23" s="82">
        <v>10</v>
      </c>
    </row>
    <row r="24" spans="1:90" s="15" customFormat="1" x14ac:dyDescent="0.35">
      <c r="A24" s="43" t="s">
        <v>42</v>
      </c>
      <c r="B24" s="99" t="s">
        <v>7</v>
      </c>
      <c r="C24" s="3" t="s">
        <v>7</v>
      </c>
      <c r="D24" s="41"/>
      <c r="E24" s="41"/>
      <c r="F24" s="41"/>
      <c r="G24" s="41"/>
      <c r="H24" s="42" t="s">
        <v>9</v>
      </c>
      <c r="I24" s="50"/>
      <c r="J24" s="40"/>
      <c r="K24" s="58" t="s">
        <v>9</v>
      </c>
      <c r="L24" s="74">
        <v>0</v>
      </c>
      <c r="M24" s="26" t="s">
        <v>11</v>
      </c>
      <c r="N24" s="26" t="s">
        <v>11</v>
      </c>
      <c r="O24" s="26" t="s">
        <v>11</v>
      </c>
      <c r="P24" s="26" t="s">
        <v>11</v>
      </c>
      <c r="Q24" s="9"/>
      <c r="R24" s="80" t="s">
        <v>9</v>
      </c>
      <c r="S24" s="80" t="s">
        <v>9</v>
      </c>
      <c r="T24" s="63"/>
      <c r="U24" s="82" t="s">
        <v>191</v>
      </c>
    </row>
    <row r="25" spans="1:90" x14ac:dyDescent="0.35">
      <c r="A25" s="43" t="s">
        <v>43</v>
      </c>
      <c r="B25" s="99" t="s">
        <v>9</v>
      </c>
      <c r="C25" s="20" t="s">
        <v>7</v>
      </c>
      <c r="D25" s="16"/>
      <c r="E25" s="16"/>
      <c r="F25" s="41"/>
      <c r="G25" s="41"/>
      <c r="H25" s="42" t="s">
        <v>192</v>
      </c>
      <c r="I25" s="42" t="s">
        <v>7</v>
      </c>
      <c r="J25" s="40"/>
      <c r="K25" s="58" t="s">
        <v>9</v>
      </c>
      <c r="L25" s="74">
        <v>0</v>
      </c>
      <c r="M25" s="26" t="s">
        <v>11</v>
      </c>
      <c r="N25" s="26" t="s">
        <v>11</v>
      </c>
      <c r="O25" s="26" t="s">
        <v>11</v>
      </c>
      <c r="P25" s="26" t="s">
        <v>11</v>
      </c>
      <c r="Q25" s="9"/>
      <c r="R25" s="80" t="s">
        <v>9</v>
      </c>
      <c r="S25" s="80" t="s">
        <v>9</v>
      </c>
      <c r="T25" s="63"/>
      <c r="U25" s="82">
        <v>5</v>
      </c>
    </row>
    <row r="26" spans="1:90" x14ac:dyDescent="0.35">
      <c r="A26" s="44" t="s">
        <v>24</v>
      </c>
      <c r="B26" s="99" t="s">
        <v>7</v>
      </c>
      <c r="C26" s="20" t="s">
        <v>7</v>
      </c>
      <c r="D26" s="16"/>
      <c r="E26" s="20" t="s">
        <v>7</v>
      </c>
      <c r="F26" s="3"/>
      <c r="G26" s="3"/>
      <c r="H26" s="42" t="s">
        <v>9</v>
      </c>
      <c r="I26" s="42" t="s">
        <v>11</v>
      </c>
      <c r="J26" s="40"/>
      <c r="K26" s="58" t="s">
        <v>9</v>
      </c>
      <c r="L26" s="74">
        <v>0</v>
      </c>
      <c r="M26" s="26" t="s">
        <v>11</v>
      </c>
      <c r="N26" s="26" t="s">
        <v>11</v>
      </c>
      <c r="O26" s="26" t="s">
        <v>11</v>
      </c>
      <c r="P26" s="26" t="s">
        <v>11</v>
      </c>
      <c r="Q26" s="9"/>
      <c r="R26" s="80" t="s">
        <v>9</v>
      </c>
      <c r="S26" s="80" t="s">
        <v>9</v>
      </c>
      <c r="T26" s="63"/>
      <c r="U26" s="82">
        <v>6</v>
      </c>
    </row>
    <row r="27" spans="1:90" s="13" customFormat="1" x14ac:dyDescent="0.35">
      <c r="A27" s="44" t="s">
        <v>25</v>
      </c>
      <c r="B27" s="99" t="s">
        <v>7</v>
      </c>
      <c r="C27" s="19" t="s">
        <v>7</v>
      </c>
      <c r="D27" s="19"/>
      <c r="E27" s="19"/>
      <c r="F27" s="14"/>
      <c r="G27" s="14"/>
      <c r="H27" s="54" t="s">
        <v>11</v>
      </c>
      <c r="I27" s="54" t="s">
        <v>11</v>
      </c>
      <c r="J27" s="11"/>
      <c r="K27" s="11"/>
      <c r="L27" s="76" t="s">
        <v>11</v>
      </c>
      <c r="M27" s="26" t="s">
        <v>11</v>
      </c>
      <c r="N27" s="26" t="s">
        <v>11</v>
      </c>
      <c r="O27" s="26" t="s">
        <v>11</v>
      </c>
      <c r="P27" s="26" t="s">
        <v>11</v>
      </c>
      <c r="Q27" s="9"/>
      <c r="R27" s="80" t="s">
        <v>9</v>
      </c>
      <c r="S27" s="80" t="s">
        <v>9</v>
      </c>
      <c r="T27" s="63"/>
      <c r="U27" s="88">
        <v>5</v>
      </c>
    </row>
    <row r="28" spans="1:90" s="46" customFormat="1" x14ac:dyDescent="0.35">
      <c r="A28" s="43" t="s">
        <v>292</v>
      </c>
      <c r="B28" s="99" t="s">
        <v>7</v>
      </c>
      <c r="C28" s="20" t="s">
        <v>7</v>
      </c>
      <c r="D28" s="16"/>
      <c r="E28" s="16"/>
      <c r="F28" s="126"/>
      <c r="G28" s="126"/>
      <c r="H28" s="42"/>
      <c r="I28" s="42"/>
      <c r="J28" s="40"/>
      <c r="K28" s="58" t="s">
        <v>9</v>
      </c>
      <c r="L28" s="76"/>
      <c r="M28" s="26"/>
      <c r="N28" s="26"/>
      <c r="O28" s="26"/>
      <c r="P28" s="26"/>
      <c r="Q28" s="9"/>
      <c r="R28" s="80" t="s">
        <v>9</v>
      </c>
      <c r="S28" s="80" t="s">
        <v>9</v>
      </c>
      <c r="T28" s="63"/>
      <c r="U28" s="88">
        <v>5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</row>
    <row r="29" spans="1:90" s="46" customFormat="1" x14ac:dyDescent="0.35">
      <c r="A29" s="43" t="s">
        <v>44</v>
      </c>
      <c r="B29" s="99" t="s">
        <v>7</v>
      </c>
      <c r="C29" s="19" t="s">
        <v>7</v>
      </c>
      <c r="D29" s="19"/>
      <c r="E29" s="19" t="s">
        <v>7</v>
      </c>
      <c r="F29" s="14"/>
      <c r="G29" s="14"/>
      <c r="H29" s="54" t="s">
        <v>9</v>
      </c>
      <c r="I29" s="54" t="s">
        <v>11</v>
      </c>
      <c r="J29" s="11"/>
      <c r="K29" s="100" t="s">
        <v>9</v>
      </c>
      <c r="L29" s="76">
        <v>0</v>
      </c>
      <c r="M29" s="26" t="s">
        <v>11</v>
      </c>
      <c r="N29" s="26" t="s">
        <v>11</v>
      </c>
      <c r="O29" s="26" t="s">
        <v>11</v>
      </c>
      <c r="P29" s="26" t="s">
        <v>11</v>
      </c>
      <c r="Q29" s="9"/>
      <c r="R29" s="80" t="s">
        <v>9</v>
      </c>
      <c r="S29" s="80" t="s">
        <v>9</v>
      </c>
      <c r="T29" s="63"/>
      <c r="U29" s="88">
        <v>5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</row>
    <row r="30" spans="1:90" s="34" customFormat="1" x14ac:dyDescent="0.35">
      <c r="A30" s="44" t="s">
        <v>38</v>
      </c>
      <c r="B30" s="99" t="s">
        <v>9</v>
      </c>
      <c r="C30" s="19"/>
      <c r="D30" s="19"/>
      <c r="E30" s="19"/>
      <c r="F30" s="14"/>
      <c r="G30" s="14"/>
      <c r="H30" s="54" t="s">
        <v>9</v>
      </c>
      <c r="I30" s="54" t="s">
        <v>7</v>
      </c>
      <c r="J30" s="11"/>
      <c r="K30" s="11"/>
      <c r="L30" s="76"/>
      <c r="M30" s="9"/>
      <c r="N30" s="9"/>
      <c r="O30" s="9"/>
      <c r="P30" s="9"/>
      <c r="Q30" s="9"/>
      <c r="R30" s="80" t="s">
        <v>11</v>
      </c>
      <c r="S30" s="80" t="s">
        <v>11</v>
      </c>
      <c r="T30" s="63"/>
      <c r="U30" s="88" t="s">
        <v>11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</row>
    <row r="31" spans="1:90" x14ac:dyDescent="0.35">
      <c r="A31" s="44" t="s">
        <v>26</v>
      </c>
      <c r="B31" s="99" t="s">
        <v>7</v>
      </c>
      <c r="C31" s="20" t="s">
        <v>7</v>
      </c>
      <c r="D31" s="16"/>
      <c r="E31" s="16"/>
      <c r="F31" s="39"/>
      <c r="G31" s="39"/>
      <c r="H31" s="42" t="s">
        <v>9</v>
      </c>
      <c r="I31" s="50"/>
      <c r="J31" s="40"/>
      <c r="K31" s="58" t="s">
        <v>9</v>
      </c>
      <c r="L31" s="74">
        <v>0</v>
      </c>
      <c r="M31" s="9">
        <v>85</v>
      </c>
      <c r="N31" s="26" t="s">
        <v>217</v>
      </c>
      <c r="O31" s="26" t="s">
        <v>11</v>
      </c>
      <c r="P31" s="26" t="s">
        <v>11</v>
      </c>
      <c r="Q31" s="9"/>
      <c r="R31" s="120" t="s">
        <v>9</v>
      </c>
      <c r="S31" s="120" t="s">
        <v>9</v>
      </c>
      <c r="T31" s="80" t="s">
        <v>221</v>
      </c>
      <c r="U31" s="82">
        <v>10</v>
      </c>
    </row>
    <row r="32" spans="1:90" x14ac:dyDescent="0.35">
      <c r="A32" s="43" t="s">
        <v>45</v>
      </c>
      <c r="B32" s="99" t="s">
        <v>9</v>
      </c>
      <c r="C32" s="20" t="s">
        <v>7</v>
      </c>
      <c r="D32" s="16"/>
      <c r="E32" s="16"/>
      <c r="F32" s="41"/>
      <c r="G32" s="41"/>
      <c r="H32" s="42" t="s">
        <v>11</v>
      </c>
      <c r="I32" s="50"/>
      <c r="J32" s="40"/>
      <c r="K32" s="58" t="s">
        <v>9</v>
      </c>
      <c r="L32" s="74">
        <v>0</v>
      </c>
      <c r="M32" s="26" t="s">
        <v>11</v>
      </c>
      <c r="N32" s="26" t="s">
        <v>11</v>
      </c>
      <c r="O32" s="26" t="s">
        <v>11</v>
      </c>
      <c r="P32" s="26" t="s">
        <v>11</v>
      </c>
      <c r="Q32" s="9"/>
      <c r="R32" s="120" t="s">
        <v>9</v>
      </c>
      <c r="S32" s="120" t="s">
        <v>9</v>
      </c>
      <c r="T32" s="63"/>
      <c r="U32" s="82">
        <v>10</v>
      </c>
    </row>
    <row r="33" spans="1:30" s="5" customFormat="1" x14ac:dyDescent="0.35">
      <c r="A33" s="47" t="s">
        <v>27</v>
      </c>
      <c r="B33" s="61" t="s">
        <v>7</v>
      </c>
      <c r="C33" s="18" t="s">
        <v>7</v>
      </c>
      <c r="D33" s="18"/>
      <c r="E33" s="18"/>
      <c r="F33" s="6"/>
      <c r="G33" s="6"/>
      <c r="H33" s="55" t="s">
        <v>9</v>
      </c>
      <c r="I33" s="55"/>
      <c r="J33" s="38"/>
      <c r="K33" s="38" t="s">
        <v>9</v>
      </c>
      <c r="L33" s="77">
        <v>0</v>
      </c>
      <c r="M33" s="7"/>
      <c r="N33" s="7"/>
      <c r="O33" s="7"/>
      <c r="P33" s="7"/>
      <c r="Q33" s="9"/>
      <c r="R33" s="120" t="s">
        <v>9</v>
      </c>
      <c r="S33" s="120" t="s">
        <v>9</v>
      </c>
      <c r="T33" s="66"/>
      <c r="U33" s="71">
        <v>10</v>
      </c>
    </row>
    <row r="34" spans="1:30" s="5" customFormat="1" x14ac:dyDescent="0.35">
      <c r="A34" s="47" t="s">
        <v>46</v>
      </c>
      <c r="B34" s="61" t="s">
        <v>7</v>
      </c>
      <c r="C34" s="18" t="s">
        <v>7</v>
      </c>
      <c r="D34" s="18"/>
      <c r="E34" s="18"/>
      <c r="F34" s="6"/>
      <c r="G34" s="6"/>
      <c r="H34" s="55" t="s">
        <v>11</v>
      </c>
      <c r="I34" s="55"/>
      <c r="J34" s="38"/>
      <c r="K34" s="38" t="s">
        <v>9</v>
      </c>
      <c r="L34" s="77">
        <v>0</v>
      </c>
      <c r="M34" s="7">
        <v>60</v>
      </c>
      <c r="N34" s="7" t="s">
        <v>11</v>
      </c>
      <c r="O34" s="7" t="s">
        <v>11</v>
      </c>
      <c r="P34" s="7" t="s">
        <v>11</v>
      </c>
      <c r="Q34" s="9"/>
      <c r="R34" s="120" t="s">
        <v>9</v>
      </c>
      <c r="S34" s="120" t="s">
        <v>9</v>
      </c>
      <c r="T34" s="66"/>
      <c r="U34" s="71">
        <v>5</v>
      </c>
    </row>
    <row r="35" spans="1:30" s="5" customFormat="1" x14ac:dyDescent="0.35">
      <c r="A35" s="47" t="s">
        <v>30</v>
      </c>
      <c r="B35" s="61" t="s">
        <v>9</v>
      </c>
      <c r="C35" s="18"/>
      <c r="D35" s="18"/>
      <c r="E35" s="18"/>
      <c r="F35" s="6"/>
      <c r="G35" s="6"/>
      <c r="H35" s="55" t="s">
        <v>11</v>
      </c>
      <c r="I35" s="55"/>
      <c r="J35" s="38"/>
      <c r="K35" s="38"/>
      <c r="L35" s="77" t="s">
        <v>11</v>
      </c>
      <c r="M35" s="7" t="s">
        <v>11</v>
      </c>
      <c r="N35" s="7" t="s">
        <v>11</v>
      </c>
      <c r="O35" s="7"/>
      <c r="P35" s="7" t="s">
        <v>11</v>
      </c>
      <c r="Q35" s="9"/>
      <c r="R35" s="120" t="s">
        <v>9</v>
      </c>
      <c r="S35" s="120" t="s">
        <v>9</v>
      </c>
      <c r="T35" s="66"/>
      <c r="U35" s="71" t="s">
        <v>11</v>
      </c>
    </row>
    <row r="36" spans="1:30" x14ac:dyDescent="0.35">
      <c r="A36" s="43" t="s">
        <v>47</v>
      </c>
      <c r="B36" s="99" t="s">
        <v>9</v>
      </c>
      <c r="C36" s="16"/>
      <c r="D36" s="16"/>
      <c r="E36" s="16"/>
      <c r="F36" s="41"/>
      <c r="G36" s="41"/>
      <c r="H36" s="42" t="s">
        <v>11</v>
      </c>
      <c r="I36" s="42" t="s">
        <v>7</v>
      </c>
      <c r="J36" s="2"/>
      <c r="K36" s="2" t="s">
        <v>9</v>
      </c>
      <c r="L36" s="78" t="s">
        <v>11</v>
      </c>
      <c r="M36" s="26" t="s">
        <v>11</v>
      </c>
      <c r="N36" s="26" t="s">
        <v>11</v>
      </c>
      <c r="O36" s="26" t="s">
        <v>11</v>
      </c>
      <c r="P36" s="26" t="s">
        <v>11</v>
      </c>
      <c r="Q36" s="9"/>
      <c r="R36" s="80" t="s">
        <v>11</v>
      </c>
      <c r="S36" s="80" t="s">
        <v>9</v>
      </c>
      <c r="T36" s="63"/>
      <c r="U36" s="82">
        <v>1</v>
      </c>
    </row>
    <row r="37" spans="1:30" x14ac:dyDescent="0.35">
      <c r="A37" s="43" t="s">
        <v>265</v>
      </c>
      <c r="B37" s="99" t="s">
        <v>7</v>
      </c>
      <c r="C37" s="20" t="s">
        <v>7</v>
      </c>
      <c r="D37" s="16"/>
      <c r="E37" s="16"/>
      <c r="F37" s="41"/>
      <c r="G37" s="41"/>
      <c r="H37" s="42" t="s">
        <v>9</v>
      </c>
      <c r="I37" s="42"/>
      <c r="J37" s="2"/>
      <c r="K37" s="124" t="s">
        <v>9</v>
      </c>
      <c r="L37" s="78">
        <v>0</v>
      </c>
      <c r="M37" s="26"/>
      <c r="N37" s="26"/>
      <c r="O37" s="26"/>
      <c r="P37" s="26"/>
      <c r="Q37" s="9"/>
      <c r="R37" s="80" t="s">
        <v>9</v>
      </c>
      <c r="S37" s="80" t="s">
        <v>9</v>
      </c>
      <c r="T37" s="63"/>
      <c r="U37" s="82" t="s">
        <v>272</v>
      </c>
    </row>
    <row r="38" spans="1:30" s="15" customFormat="1" x14ac:dyDescent="0.35">
      <c r="A38" s="127"/>
      <c r="B38" s="127"/>
      <c r="C38" s="128"/>
      <c r="D38" s="128"/>
      <c r="E38" s="128"/>
      <c r="J38" s="129"/>
      <c r="K38" s="129"/>
      <c r="L38" s="130"/>
      <c r="U38" s="131"/>
    </row>
    <row r="39" spans="1:30" s="15" customFormat="1" x14ac:dyDescent="0.35">
      <c r="A39" s="127"/>
      <c r="B39" s="127"/>
      <c r="C39" s="128"/>
      <c r="D39" s="128"/>
      <c r="E39" s="128"/>
      <c r="J39" s="129"/>
      <c r="K39" s="129"/>
      <c r="L39" s="130"/>
      <c r="U39" s="131"/>
    </row>
    <row r="40" spans="1:30" s="15" customFormat="1" x14ac:dyDescent="0.35">
      <c r="A40" s="127" t="s">
        <v>276</v>
      </c>
      <c r="B40" s="127">
        <f xml:space="preserve"> COUNTIF(B5:B37,"X")</f>
        <v>22</v>
      </c>
      <c r="C40" s="127">
        <f t="shared" ref="C40:K40" si="0" xml:space="preserve"> COUNTIF(C5:C37,"X")</f>
        <v>22</v>
      </c>
      <c r="D40" s="127">
        <f t="shared" si="0"/>
        <v>0</v>
      </c>
      <c r="E40" s="127">
        <f t="shared" si="0"/>
        <v>3</v>
      </c>
      <c r="F40" s="127">
        <f t="shared" si="0"/>
        <v>0</v>
      </c>
      <c r="G40" s="127">
        <f t="shared" si="0"/>
        <v>1</v>
      </c>
      <c r="H40" s="15">
        <f>COUNTIF(H5:H37,"&lt;&gt;N")-COUNTIF(H5:H37,"-")-COUNTIF(H5:H37,"")</f>
        <v>2</v>
      </c>
      <c r="I40" s="127">
        <f t="shared" si="0"/>
        <v>10</v>
      </c>
      <c r="J40" s="127">
        <f t="shared" si="0"/>
        <v>2</v>
      </c>
      <c r="K40" s="127">
        <f t="shared" si="0"/>
        <v>0</v>
      </c>
      <c r="L40" s="127">
        <f xml:space="preserve"> SUM(L5:L37)</f>
        <v>0</v>
      </c>
      <c r="M40" s="127"/>
      <c r="N40" s="127"/>
      <c r="O40" s="127">
        <f xml:space="preserve"> COUNTIF(O5:O37,"X")</f>
        <v>0</v>
      </c>
      <c r="P40" s="127"/>
      <c r="Q40" s="127"/>
      <c r="R40" s="127">
        <f t="shared" ref="R40:S40" si="1" xml:space="preserve"> COUNTIF(R5:R37,"X")</f>
        <v>0</v>
      </c>
      <c r="S40" s="127">
        <f t="shared" si="1"/>
        <v>0</v>
      </c>
      <c r="T40" s="127"/>
      <c r="U40" s="127"/>
      <c r="V40" s="127"/>
      <c r="W40" s="127"/>
      <c r="X40" s="127"/>
      <c r="Y40" s="127"/>
      <c r="AA40" s="127"/>
      <c r="AB40" s="131"/>
      <c r="AC40" s="131"/>
      <c r="AD40" s="131"/>
    </row>
    <row r="41" spans="1:30" s="15" customFormat="1" x14ac:dyDescent="0.35">
      <c r="A41" s="127" t="s">
        <v>277</v>
      </c>
      <c r="B41" s="127">
        <f xml:space="preserve"> COUNTIF(B5:B37,"N")</f>
        <v>10</v>
      </c>
      <c r="C41" s="127">
        <f t="shared" ref="C41:K41" si="2" xml:space="preserve"> COUNTIF(C5:C37,"N")</f>
        <v>0</v>
      </c>
      <c r="D41" s="127">
        <f t="shared" si="2"/>
        <v>0</v>
      </c>
      <c r="E41" s="127">
        <f t="shared" si="2"/>
        <v>0</v>
      </c>
      <c r="F41" s="127">
        <f t="shared" si="2"/>
        <v>0</v>
      </c>
      <c r="G41" s="127">
        <f t="shared" si="2"/>
        <v>0</v>
      </c>
      <c r="H41" s="127">
        <f xml:space="preserve"> COUNTIF(H5:H37,"N")</f>
        <v>19</v>
      </c>
      <c r="I41" s="127">
        <f t="shared" si="2"/>
        <v>1</v>
      </c>
      <c r="J41" s="127">
        <f t="shared" si="2"/>
        <v>0</v>
      </c>
      <c r="K41" s="127">
        <f t="shared" si="2"/>
        <v>23</v>
      </c>
      <c r="L41" s="130"/>
      <c r="O41" s="127">
        <f t="shared" ref="O41:S41" si="3" xml:space="preserve"> COUNTIF(O5:O37,"N")</f>
        <v>0</v>
      </c>
      <c r="P41" s="127"/>
      <c r="Q41" s="127"/>
      <c r="R41" s="127">
        <f t="shared" si="3"/>
        <v>28</v>
      </c>
      <c r="S41" s="127">
        <f t="shared" si="3"/>
        <v>30</v>
      </c>
      <c r="U41" s="127"/>
      <c r="V41" s="127"/>
      <c r="W41" s="127"/>
      <c r="X41" s="127"/>
      <c r="Y41" s="127"/>
      <c r="Z41" s="127"/>
      <c r="AA41" s="127"/>
      <c r="AB41" s="131"/>
      <c r="AC41" s="131"/>
      <c r="AD41" s="131"/>
    </row>
    <row r="42" spans="1:30" s="15" customFormat="1" x14ac:dyDescent="0.35">
      <c r="A42" s="127"/>
      <c r="B42" s="127"/>
      <c r="C42" s="128"/>
      <c r="D42" s="128"/>
      <c r="E42" s="128"/>
      <c r="J42" s="129"/>
      <c r="K42" s="129"/>
      <c r="L42" s="127">
        <f xml:space="preserve"> COUNTIF(L5:L37,"&gt;0")</f>
        <v>0</v>
      </c>
      <c r="U42" s="131"/>
    </row>
    <row r="43" spans="1:30" s="15" customFormat="1" x14ac:dyDescent="0.35">
      <c r="A43" s="127"/>
      <c r="B43" s="127"/>
      <c r="C43" s="128"/>
      <c r="D43" s="128"/>
      <c r="E43" s="128"/>
      <c r="J43" s="129"/>
      <c r="K43" s="129"/>
      <c r="L43" s="130"/>
      <c r="U43" s="131"/>
    </row>
    <row r="44" spans="1:30" s="15" customFormat="1" x14ac:dyDescent="0.35">
      <c r="A44" s="127"/>
      <c r="B44" s="127"/>
      <c r="C44" s="128"/>
      <c r="D44" s="128"/>
      <c r="E44" s="128"/>
      <c r="J44" s="129"/>
      <c r="K44" s="129"/>
      <c r="L44" s="130"/>
      <c r="U44" s="131"/>
    </row>
    <row r="45" spans="1:30" s="15" customFormat="1" x14ac:dyDescent="0.35">
      <c r="A45" s="127"/>
      <c r="B45" s="127"/>
      <c r="C45" s="128"/>
      <c r="D45" s="128"/>
      <c r="E45" s="128"/>
      <c r="J45" s="129"/>
      <c r="K45" s="129"/>
      <c r="L45" s="130"/>
      <c r="U45" s="131"/>
    </row>
    <row r="46" spans="1:30" s="15" customFormat="1" x14ac:dyDescent="0.35">
      <c r="A46" s="127"/>
      <c r="B46" s="127"/>
      <c r="C46" s="128"/>
      <c r="D46" s="128"/>
      <c r="E46" s="128"/>
      <c r="J46" s="129"/>
      <c r="K46" s="129"/>
      <c r="L46" s="130"/>
      <c r="U46" s="131"/>
    </row>
    <row r="47" spans="1:30" s="15" customFormat="1" x14ac:dyDescent="0.35">
      <c r="A47" s="127"/>
      <c r="B47" s="127"/>
      <c r="C47" s="128"/>
      <c r="D47" s="128"/>
      <c r="E47" s="128"/>
      <c r="J47" s="129"/>
      <c r="K47" s="129"/>
      <c r="L47" s="130"/>
      <c r="U47" s="131"/>
    </row>
    <row r="48" spans="1:30" s="15" customFormat="1" x14ac:dyDescent="0.35">
      <c r="A48" s="127"/>
      <c r="B48" s="127"/>
      <c r="C48" s="128"/>
      <c r="D48" s="128"/>
      <c r="E48" s="128"/>
      <c r="J48" s="129"/>
      <c r="K48" s="129"/>
      <c r="L48" s="130"/>
      <c r="U48" s="131"/>
    </row>
    <row r="49" spans="1:21" s="15" customFormat="1" x14ac:dyDescent="0.35">
      <c r="A49" s="127"/>
      <c r="B49" s="127"/>
      <c r="C49" s="128"/>
      <c r="D49" s="128"/>
      <c r="E49" s="128"/>
      <c r="J49" s="129"/>
      <c r="K49" s="129"/>
      <c r="L49" s="130"/>
      <c r="U49" s="131"/>
    </row>
    <row r="50" spans="1:21" s="15" customFormat="1" x14ac:dyDescent="0.35">
      <c r="A50" s="127"/>
      <c r="B50" s="127"/>
      <c r="C50" s="128"/>
      <c r="D50" s="128"/>
      <c r="E50" s="128"/>
      <c r="J50" s="129"/>
      <c r="K50" s="129"/>
      <c r="L50" s="130"/>
      <c r="U50" s="131"/>
    </row>
    <row r="51" spans="1:21" s="15" customFormat="1" x14ac:dyDescent="0.35">
      <c r="A51" s="127"/>
      <c r="B51" s="127"/>
      <c r="C51" s="128"/>
      <c r="D51" s="128"/>
      <c r="E51" s="128"/>
      <c r="J51" s="129"/>
      <c r="K51" s="129"/>
      <c r="L51" s="130"/>
      <c r="U51" s="131"/>
    </row>
    <row r="52" spans="1:21" s="15" customFormat="1" x14ac:dyDescent="0.35">
      <c r="L52" s="131"/>
      <c r="U52" s="131"/>
    </row>
    <row r="53" spans="1:21" s="15" customFormat="1" x14ac:dyDescent="0.35">
      <c r="L53" s="131"/>
      <c r="U53" s="131"/>
    </row>
    <row r="54" spans="1:21" s="15" customFormat="1" x14ac:dyDescent="0.35">
      <c r="L54" s="131"/>
      <c r="U54" s="131"/>
    </row>
    <row r="55" spans="1:21" s="15" customFormat="1" x14ac:dyDescent="0.35">
      <c r="L55" s="131"/>
      <c r="U55" s="131"/>
    </row>
    <row r="56" spans="1:21" s="15" customFormat="1" x14ac:dyDescent="0.35">
      <c r="L56" s="131"/>
      <c r="U56" s="131"/>
    </row>
    <row r="57" spans="1:21" s="15" customFormat="1" x14ac:dyDescent="0.35">
      <c r="L57" s="131"/>
      <c r="U57" s="131"/>
    </row>
    <row r="58" spans="1:21" s="15" customFormat="1" x14ac:dyDescent="0.35">
      <c r="L58" s="131"/>
      <c r="U58" s="131"/>
    </row>
    <row r="59" spans="1:21" s="15" customFormat="1" x14ac:dyDescent="0.35">
      <c r="L59" s="131"/>
      <c r="U59" s="131"/>
    </row>
    <row r="60" spans="1:21" s="15" customFormat="1" x14ac:dyDescent="0.35">
      <c r="L60" s="131"/>
      <c r="U60" s="131"/>
    </row>
    <row r="61" spans="1:21" s="15" customFormat="1" x14ac:dyDescent="0.35">
      <c r="L61" s="131"/>
      <c r="U61" s="131"/>
    </row>
    <row r="62" spans="1:21" s="15" customFormat="1" x14ac:dyDescent="0.35">
      <c r="L62" s="131"/>
      <c r="U62" s="131"/>
    </row>
    <row r="63" spans="1:21" s="15" customFormat="1" x14ac:dyDescent="0.35">
      <c r="L63" s="131"/>
      <c r="U63" s="131"/>
    </row>
  </sheetData>
  <mergeCells count="5">
    <mergeCell ref="A1:A3"/>
    <mergeCell ref="C1:F1"/>
    <mergeCell ref="J1:K1"/>
    <mergeCell ref="M1:P1"/>
    <mergeCell ref="R1:T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52"/>
  <sheetViews>
    <sheetView topLeftCell="E1" zoomScale="80" zoomScaleNormal="80" workbookViewId="0">
      <pane ySplit="4" topLeftCell="A35" activePane="bottomLeft" state="frozen"/>
      <selection pane="bottomLeft" activeCell="B40" sqref="B40:T40"/>
    </sheetView>
  </sheetViews>
  <sheetFormatPr defaultColWidth="9.1796875" defaultRowHeight="14.5" x14ac:dyDescent="0.35"/>
  <cols>
    <col min="1" max="2" width="12.7265625" style="4" customWidth="1"/>
    <col min="3" max="7" width="9.1796875" style="4"/>
    <col min="8" max="8" width="32.54296875" style="4" customWidth="1"/>
    <col min="9" max="11" width="9.1796875" style="4"/>
    <col min="12" max="12" width="9.1796875" style="79"/>
    <col min="13" max="13" width="17.54296875" style="4" customWidth="1"/>
    <col min="14" max="14" width="19.26953125" style="4" customWidth="1"/>
    <col min="15" max="15" width="11.26953125" style="4" customWidth="1"/>
    <col min="16" max="16" width="9.1796875" style="4"/>
    <col min="17" max="17" width="24" style="4" customWidth="1"/>
    <col min="18" max="19" width="9.1796875" style="62"/>
    <col min="20" max="20" width="17.54296875" style="62" customWidth="1"/>
    <col min="21" max="21" width="22.26953125" style="79" customWidth="1"/>
    <col min="22" max="22" width="77.7265625" style="4" customWidth="1"/>
    <col min="23" max="16384" width="9.1796875" style="4"/>
  </cols>
  <sheetData>
    <row r="1" spans="1:22" ht="15" customHeight="1" x14ac:dyDescent="0.35">
      <c r="A1" s="160" t="s">
        <v>28</v>
      </c>
      <c r="B1" s="97"/>
      <c r="C1" s="161" t="s">
        <v>0</v>
      </c>
      <c r="D1" s="161"/>
      <c r="E1" s="161"/>
      <c r="F1" s="161"/>
      <c r="G1" s="39"/>
      <c r="H1" s="50"/>
      <c r="I1" s="50"/>
      <c r="J1" s="162" t="s">
        <v>1</v>
      </c>
      <c r="K1" s="163"/>
      <c r="L1" s="74"/>
      <c r="M1" s="164" t="s">
        <v>4</v>
      </c>
      <c r="N1" s="165"/>
      <c r="O1" s="166"/>
      <c r="P1" s="166"/>
      <c r="Q1" s="9"/>
      <c r="R1" s="157" t="s">
        <v>67</v>
      </c>
      <c r="S1" s="158"/>
      <c r="T1" s="159"/>
      <c r="U1" s="96"/>
    </row>
    <row r="2" spans="1:22" x14ac:dyDescent="0.35">
      <c r="A2" s="160"/>
      <c r="B2" s="97"/>
      <c r="C2" s="39"/>
      <c r="D2" s="39"/>
      <c r="E2" s="39"/>
      <c r="F2" s="39"/>
      <c r="G2" s="39"/>
      <c r="H2" s="50"/>
      <c r="I2" s="50"/>
      <c r="J2" s="40"/>
      <c r="K2" s="40"/>
      <c r="L2" s="74"/>
      <c r="M2" s="26"/>
      <c r="N2" s="26"/>
      <c r="O2" s="9"/>
      <c r="P2" s="9"/>
      <c r="Q2" s="9"/>
      <c r="R2" s="63"/>
      <c r="S2" s="63"/>
      <c r="T2" s="63"/>
      <c r="U2" s="82"/>
    </row>
    <row r="3" spans="1:22" ht="284.5" x14ac:dyDescent="0.35">
      <c r="A3" s="160"/>
      <c r="B3" s="98" t="s">
        <v>275</v>
      </c>
      <c r="C3" s="48" t="s">
        <v>49</v>
      </c>
      <c r="D3" s="48" t="s">
        <v>52</v>
      </c>
      <c r="E3" s="48" t="s">
        <v>50</v>
      </c>
      <c r="F3" s="48" t="s">
        <v>51</v>
      </c>
      <c r="G3" s="48" t="s">
        <v>53</v>
      </c>
      <c r="H3" s="51" t="s">
        <v>55</v>
      </c>
      <c r="I3" s="51" t="s">
        <v>81</v>
      </c>
      <c r="J3" s="49" t="s">
        <v>2</v>
      </c>
      <c r="K3" s="49" t="s">
        <v>3</v>
      </c>
      <c r="L3" s="73" t="s">
        <v>71</v>
      </c>
      <c r="M3" s="56" t="s">
        <v>56</v>
      </c>
      <c r="N3" s="56" t="s">
        <v>73</v>
      </c>
      <c r="O3" s="56" t="s">
        <v>57</v>
      </c>
      <c r="P3" s="57" t="s">
        <v>6</v>
      </c>
      <c r="Q3" s="8" t="s">
        <v>5</v>
      </c>
      <c r="R3" s="64" t="s">
        <v>58</v>
      </c>
      <c r="S3" s="64" t="s">
        <v>59</v>
      </c>
      <c r="T3" s="64" t="s">
        <v>60</v>
      </c>
      <c r="U3" s="84" t="s">
        <v>76</v>
      </c>
    </row>
    <row r="4" spans="1:22" s="23" customFormat="1" x14ac:dyDescent="0.35">
      <c r="A4" s="21" t="s">
        <v>29</v>
      </c>
      <c r="B4" s="29"/>
      <c r="C4" s="29"/>
      <c r="D4" s="29"/>
      <c r="E4" s="29"/>
      <c r="F4" s="29"/>
      <c r="G4" s="29"/>
      <c r="H4" s="29"/>
      <c r="I4" s="29"/>
      <c r="J4" s="30"/>
      <c r="K4" s="30"/>
      <c r="L4" s="75"/>
      <c r="M4" s="22"/>
      <c r="N4" s="22"/>
      <c r="O4" s="22"/>
      <c r="P4" s="22"/>
      <c r="Q4" s="22"/>
      <c r="R4" s="22"/>
      <c r="S4" s="22"/>
      <c r="T4" s="22"/>
      <c r="U4" s="95"/>
    </row>
    <row r="5" spans="1:22" x14ac:dyDescent="0.35">
      <c r="A5" s="43" t="s">
        <v>40</v>
      </c>
      <c r="B5" s="99" t="s">
        <v>7</v>
      </c>
      <c r="C5" s="20" t="s">
        <v>7</v>
      </c>
      <c r="D5" s="16"/>
      <c r="E5" s="20" t="s">
        <v>7</v>
      </c>
      <c r="F5" s="39"/>
      <c r="G5" s="3" t="s">
        <v>70</v>
      </c>
      <c r="H5" s="42"/>
      <c r="I5" s="42" t="s">
        <v>7</v>
      </c>
      <c r="J5" s="58" t="s">
        <v>7</v>
      </c>
      <c r="K5" s="40"/>
      <c r="L5" s="74">
        <v>0</v>
      </c>
      <c r="M5" s="9"/>
      <c r="N5" s="26" t="s">
        <v>82</v>
      </c>
      <c r="O5" s="26" t="s">
        <v>11</v>
      </c>
      <c r="P5" s="26" t="s">
        <v>11</v>
      </c>
      <c r="Q5" s="26" t="s">
        <v>11</v>
      </c>
      <c r="R5" s="80" t="s">
        <v>9</v>
      </c>
      <c r="S5" s="80" t="s">
        <v>9</v>
      </c>
      <c r="T5" s="80" t="s">
        <v>11</v>
      </c>
      <c r="U5" s="82">
        <v>15</v>
      </c>
    </row>
    <row r="6" spans="1:22" x14ac:dyDescent="0.35">
      <c r="A6" s="44" t="s">
        <v>12</v>
      </c>
      <c r="B6" s="99" t="s">
        <v>7</v>
      </c>
      <c r="C6" s="20"/>
      <c r="D6" s="20"/>
      <c r="E6" s="16"/>
      <c r="F6" s="3" t="s">
        <v>7</v>
      </c>
      <c r="G6" s="39"/>
      <c r="H6" s="42" t="s">
        <v>7</v>
      </c>
      <c r="I6" s="42" t="s">
        <v>7</v>
      </c>
      <c r="J6" s="58" t="s">
        <v>7</v>
      </c>
      <c r="K6" s="40"/>
      <c r="L6" s="74">
        <v>0</v>
      </c>
      <c r="M6" s="26" t="s">
        <v>125</v>
      </c>
      <c r="N6" s="26" t="s">
        <v>88</v>
      </c>
      <c r="O6" s="26" t="s">
        <v>11</v>
      </c>
      <c r="P6" s="26" t="s">
        <v>11</v>
      </c>
      <c r="Q6" s="9"/>
      <c r="R6" s="80" t="s">
        <v>11</v>
      </c>
      <c r="S6" s="80" t="s">
        <v>11</v>
      </c>
      <c r="T6" s="80" t="s">
        <v>11</v>
      </c>
      <c r="U6" s="82" t="s">
        <v>87</v>
      </c>
    </row>
    <row r="7" spans="1:22" x14ac:dyDescent="0.35">
      <c r="A7" s="44" t="s">
        <v>13</v>
      </c>
      <c r="B7" s="99" t="s">
        <v>92</v>
      </c>
      <c r="C7" s="25" t="s">
        <v>7</v>
      </c>
      <c r="D7" s="17"/>
      <c r="E7" s="17"/>
      <c r="F7" s="10"/>
      <c r="G7" s="10"/>
      <c r="H7" s="101" t="s">
        <v>94</v>
      </c>
      <c r="I7" s="52"/>
      <c r="J7" s="11"/>
      <c r="K7" s="100" t="s">
        <v>9</v>
      </c>
      <c r="L7" s="76"/>
      <c r="M7" s="12"/>
      <c r="N7" s="12"/>
      <c r="O7" s="12"/>
      <c r="P7" s="12"/>
      <c r="Q7" s="9"/>
      <c r="R7" s="80" t="s">
        <v>9</v>
      </c>
      <c r="S7" s="80" t="s">
        <v>9</v>
      </c>
      <c r="T7" s="63"/>
      <c r="U7" s="88">
        <v>5</v>
      </c>
    </row>
    <row r="8" spans="1:22" x14ac:dyDescent="0.35">
      <c r="A8" s="43" t="s">
        <v>41</v>
      </c>
      <c r="B8" s="99" t="s">
        <v>7</v>
      </c>
      <c r="C8" s="20"/>
      <c r="D8" s="16"/>
      <c r="E8" s="16"/>
      <c r="F8" s="3" t="s">
        <v>7</v>
      </c>
      <c r="G8" s="39"/>
      <c r="H8" s="42" t="s">
        <v>99</v>
      </c>
      <c r="I8" s="50"/>
      <c r="J8" s="40"/>
      <c r="K8" s="58" t="s">
        <v>9</v>
      </c>
      <c r="L8" s="74" t="s">
        <v>11</v>
      </c>
      <c r="M8" s="9"/>
      <c r="N8" s="9"/>
      <c r="O8" s="9"/>
      <c r="P8" s="9"/>
      <c r="Q8" s="9"/>
      <c r="R8" s="80" t="s">
        <v>9</v>
      </c>
      <c r="S8" s="80" t="s">
        <v>9</v>
      </c>
      <c r="T8" s="63"/>
      <c r="U8" s="82"/>
      <c r="V8" s="104" t="s">
        <v>98</v>
      </c>
    </row>
    <row r="9" spans="1:22" x14ac:dyDescent="0.35">
      <c r="A9" s="43" t="s">
        <v>48</v>
      </c>
      <c r="B9" s="99" t="s">
        <v>7</v>
      </c>
      <c r="C9" s="16"/>
      <c r="D9" s="20" t="s">
        <v>7</v>
      </c>
      <c r="E9" s="16"/>
      <c r="F9" s="3" t="s">
        <v>7</v>
      </c>
      <c r="G9" s="39"/>
      <c r="H9" s="42" t="s">
        <v>9</v>
      </c>
      <c r="I9" s="50"/>
      <c r="J9" s="40"/>
      <c r="K9" s="58" t="s">
        <v>9</v>
      </c>
      <c r="L9" s="74">
        <v>150</v>
      </c>
      <c r="M9" s="9">
        <v>55</v>
      </c>
      <c r="N9" s="26" t="s">
        <v>250</v>
      </c>
      <c r="O9" s="9"/>
      <c r="P9" s="9"/>
      <c r="Q9" s="9"/>
      <c r="R9" s="80" t="s">
        <v>10</v>
      </c>
      <c r="S9" s="80" t="s">
        <v>9</v>
      </c>
      <c r="T9" s="80" t="s">
        <v>255</v>
      </c>
      <c r="U9" s="82" t="s">
        <v>259</v>
      </c>
      <c r="V9" s="28" t="s">
        <v>256</v>
      </c>
    </row>
    <row r="10" spans="1:22" x14ac:dyDescent="0.35">
      <c r="A10" s="43" t="s">
        <v>106</v>
      </c>
      <c r="B10" s="99" t="s">
        <v>7</v>
      </c>
      <c r="C10" s="16"/>
      <c r="D10" s="16"/>
      <c r="E10" s="16"/>
      <c r="F10" s="3" t="s">
        <v>7</v>
      </c>
      <c r="G10" s="39"/>
      <c r="H10" s="42" t="s">
        <v>109</v>
      </c>
      <c r="I10" s="42"/>
      <c r="J10" s="40"/>
      <c r="K10" s="58" t="s">
        <v>10</v>
      </c>
      <c r="L10" s="74"/>
      <c r="M10" s="9"/>
      <c r="N10" s="9"/>
      <c r="O10" s="9"/>
      <c r="P10" s="9"/>
      <c r="Q10" s="9"/>
      <c r="R10" s="63"/>
      <c r="S10" s="63"/>
      <c r="T10" s="63"/>
      <c r="U10" s="82"/>
      <c r="V10" s="59" t="s">
        <v>107</v>
      </c>
    </row>
    <row r="11" spans="1:22" x14ac:dyDescent="0.35">
      <c r="A11" s="44" t="s">
        <v>15</v>
      </c>
      <c r="B11" s="99" t="s">
        <v>7</v>
      </c>
      <c r="C11" s="20" t="s">
        <v>7</v>
      </c>
      <c r="D11" s="16"/>
      <c r="E11" s="16"/>
      <c r="F11" s="39"/>
      <c r="G11" s="39"/>
      <c r="H11" s="42" t="s">
        <v>9</v>
      </c>
      <c r="I11" s="50"/>
      <c r="J11" s="40"/>
      <c r="K11" s="58" t="s">
        <v>9</v>
      </c>
      <c r="L11" s="74">
        <v>0</v>
      </c>
      <c r="M11" s="9"/>
      <c r="N11" s="9"/>
      <c r="O11" s="9"/>
      <c r="P11" s="9"/>
      <c r="Q11" s="26" t="s">
        <v>119</v>
      </c>
      <c r="R11" s="80" t="s">
        <v>9</v>
      </c>
      <c r="S11" s="80" t="s">
        <v>9</v>
      </c>
      <c r="T11" s="63"/>
      <c r="U11" s="82">
        <v>1</v>
      </c>
    </row>
    <row r="12" spans="1:22" x14ac:dyDescent="0.35">
      <c r="A12" s="44" t="s">
        <v>14</v>
      </c>
      <c r="B12" s="99" t="s">
        <v>7</v>
      </c>
      <c r="C12" s="20" t="s">
        <v>7</v>
      </c>
      <c r="D12" s="16"/>
      <c r="E12" s="16"/>
      <c r="F12" s="39"/>
      <c r="G12" s="39"/>
      <c r="H12" s="42" t="s">
        <v>123</v>
      </c>
      <c r="I12" s="42" t="s">
        <v>11</v>
      </c>
      <c r="J12" s="40"/>
      <c r="K12" s="58" t="s">
        <v>9</v>
      </c>
      <c r="L12" s="74">
        <v>3</v>
      </c>
      <c r="M12" s="26" t="s">
        <v>125</v>
      </c>
      <c r="N12" s="26" t="s">
        <v>126</v>
      </c>
      <c r="O12" s="26" t="s">
        <v>11</v>
      </c>
      <c r="P12" s="26" t="s">
        <v>11</v>
      </c>
      <c r="Q12" s="9"/>
      <c r="R12" s="80" t="s">
        <v>9</v>
      </c>
      <c r="S12" s="80" t="s">
        <v>9</v>
      </c>
      <c r="T12" s="63"/>
      <c r="U12" s="82">
        <v>5</v>
      </c>
      <c r="V12" s="59" t="s">
        <v>260</v>
      </c>
    </row>
    <row r="13" spans="1:22" x14ac:dyDescent="0.35">
      <c r="A13" s="44" t="s">
        <v>16</v>
      </c>
      <c r="B13" s="99" t="s">
        <v>7</v>
      </c>
      <c r="C13" s="20" t="s">
        <v>7</v>
      </c>
      <c r="D13" s="16"/>
      <c r="E13" s="20" t="s">
        <v>7</v>
      </c>
      <c r="F13" s="39"/>
      <c r="G13" s="39"/>
      <c r="H13" s="42" t="s">
        <v>9</v>
      </c>
      <c r="I13" s="50"/>
      <c r="J13" s="40"/>
      <c r="K13" s="58" t="s">
        <v>9</v>
      </c>
      <c r="L13" s="74">
        <v>0</v>
      </c>
      <c r="M13" s="26" t="s">
        <v>11</v>
      </c>
      <c r="N13" s="26" t="s">
        <v>11</v>
      </c>
      <c r="O13" s="26" t="s">
        <v>11</v>
      </c>
      <c r="P13" s="26" t="s">
        <v>11</v>
      </c>
      <c r="Q13" s="9"/>
      <c r="R13" s="80" t="s">
        <v>9</v>
      </c>
      <c r="S13" s="80" t="s">
        <v>9</v>
      </c>
      <c r="T13" s="63"/>
      <c r="U13" s="82">
        <v>15</v>
      </c>
    </row>
    <row r="14" spans="1:22" x14ac:dyDescent="0.35">
      <c r="A14" s="44" t="s">
        <v>17</v>
      </c>
      <c r="B14" s="99" t="s">
        <v>7</v>
      </c>
      <c r="C14" s="16"/>
      <c r="D14" s="16"/>
      <c r="E14" s="16"/>
      <c r="F14" s="39"/>
      <c r="G14" s="3" t="s">
        <v>7</v>
      </c>
      <c r="H14" s="42" t="s">
        <v>11</v>
      </c>
      <c r="I14" s="42" t="s">
        <v>7</v>
      </c>
      <c r="J14" s="40"/>
      <c r="K14" s="58" t="s">
        <v>9</v>
      </c>
      <c r="L14" s="74" t="s">
        <v>11</v>
      </c>
      <c r="M14" s="9"/>
      <c r="N14" s="9"/>
      <c r="O14" s="9"/>
      <c r="P14" s="9"/>
      <c r="Q14" s="9"/>
      <c r="R14" s="80" t="s">
        <v>9</v>
      </c>
      <c r="S14" s="80" t="s">
        <v>9</v>
      </c>
      <c r="T14" s="63"/>
      <c r="U14" s="82">
        <v>1</v>
      </c>
    </row>
    <row r="15" spans="1:22" x14ac:dyDescent="0.35">
      <c r="A15" s="44" t="s">
        <v>18</v>
      </c>
      <c r="B15" s="60"/>
      <c r="C15" s="16"/>
      <c r="D15" s="16"/>
      <c r="E15" s="16"/>
      <c r="F15" s="39"/>
      <c r="G15" s="39"/>
      <c r="H15" s="42" t="s">
        <v>142</v>
      </c>
      <c r="I15" s="42" t="s">
        <v>7</v>
      </c>
      <c r="J15" s="40"/>
      <c r="K15" s="40"/>
      <c r="L15" s="74" t="s">
        <v>11</v>
      </c>
      <c r="M15" s="26" t="s">
        <v>11</v>
      </c>
      <c r="N15" s="26" t="s">
        <v>11</v>
      </c>
      <c r="O15" s="26" t="s">
        <v>11</v>
      </c>
      <c r="P15" s="26" t="s">
        <v>11</v>
      </c>
      <c r="Q15" s="9"/>
      <c r="R15" s="80" t="s">
        <v>9</v>
      </c>
      <c r="S15" s="80" t="s">
        <v>9</v>
      </c>
      <c r="T15" s="63"/>
      <c r="U15" s="82" t="s">
        <v>11</v>
      </c>
      <c r="V15" s="24" t="s">
        <v>143</v>
      </c>
    </row>
    <row r="16" spans="1:22" x14ac:dyDescent="0.35">
      <c r="A16" s="44" t="s">
        <v>19</v>
      </c>
      <c r="B16" s="99" t="s">
        <v>11</v>
      </c>
      <c r="C16" s="16"/>
      <c r="D16" s="16"/>
      <c r="E16" s="16"/>
      <c r="F16" s="39"/>
      <c r="G16" s="39"/>
      <c r="H16" s="50"/>
      <c r="I16" s="50"/>
      <c r="J16" s="40"/>
      <c r="K16" s="58" t="s">
        <v>11</v>
      </c>
      <c r="L16" s="74" t="s">
        <v>11</v>
      </c>
      <c r="M16" s="26" t="s">
        <v>11</v>
      </c>
      <c r="N16" s="26" t="s">
        <v>11</v>
      </c>
      <c r="O16" s="26" t="s">
        <v>11</v>
      </c>
      <c r="P16" s="26" t="s">
        <v>11</v>
      </c>
      <c r="Q16" s="9"/>
      <c r="R16" s="80" t="s">
        <v>9</v>
      </c>
      <c r="S16" s="80" t="s">
        <v>9</v>
      </c>
      <c r="T16" s="63"/>
      <c r="U16" s="82" t="s">
        <v>11</v>
      </c>
      <c r="V16" s="28" t="s">
        <v>144</v>
      </c>
    </row>
    <row r="17" spans="1:90" x14ac:dyDescent="0.35">
      <c r="A17" s="43" t="s">
        <v>36</v>
      </c>
      <c r="B17" s="99" t="s">
        <v>7</v>
      </c>
      <c r="C17" s="20"/>
      <c r="D17" s="20" t="s">
        <v>7</v>
      </c>
      <c r="E17" s="16"/>
      <c r="F17" s="39"/>
      <c r="G17" s="39"/>
      <c r="H17" s="42" t="s">
        <v>9</v>
      </c>
      <c r="I17" s="50"/>
      <c r="J17" s="40"/>
      <c r="K17" s="58" t="s">
        <v>9</v>
      </c>
      <c r="L17" s="74" t="s">
        <v>11</v>
      </c>
      <c r="M17" s="26" t="s">
        <v>153</v>
      </c>
      <c r="N17" s="26" t="s">
        <v>154</v>
      </c>
      <c r="O17" s="26" t="s">
        <v>11</v>
      </c>
      <c r="P17" s="26" t="s">
        <v>11</v>
      </c>
      <c r="Q17" s="9"/>
      <c r="R17" s="63"/>
      <c r="S17" s="63"/>
      <c r="T17" s="63"/>
      <c r="U17" s="82" t="s">
        <v>158</v>
      </c>
    </row>
    <row r="18" spans="1:90" x14ac:dyDescent="0.35">
      <c r="A18" s="44" t="s">
        <v>20</v>
      </c>
      <c r="B18" s="99" t="s">
        <v>7</v>
      </c>
      <c r="C18" s="20"/>
      <c r="D18" s="16"/>
      <c r="E18" s="16"/>
      <c r="F18" s="3" t="s">
        <v>7</v>
      </c>
      <c r="G18" s="39"/>
      <c r="H18" s="42" t="s">
        <v>9</v>
      </c>
      <c r="I18" s="50"/>
      <c r="J18" s="40"/>
      <c r="K18" s="58" t="s">
        <v>11</v>
      </c>
      <c r="L18" s="74">
        <v>0</v>
      </c>
      <c r="M18" s="26" t="s">
        <v>125</v>
      </c>
      <c r="N18" s="26" t="s">
        <v>160</v>
      </c>
      <c r="O18" s="26" t="s">
        <v>11</v>
      </c>
      <c r="P18" s="26" t="s">
        <v>11</v>
      </c>
      <c r="Q18" s="9"/>
      <c r="R18" s="80" t="s">
        <v>9</v>
      </c>
      <c r="S18" s="80" t="s">
        <v>9</v>
      </c>
      <c r="T18" s="80" t="s">
        <v>11</v>
      </c>
      <c r="U18" s="82" t="s">
        <v>11</v>
      </c>
    </row>
    <row r="19" spans="1:90" ht="18.75" customHeight="1" x14ac:dyDescent="0.35">
      <c r="A19" s="44" t="s">
        <v>21</v>
      </c>
      <c r="B19" s="99" t="s">
        <v>7</v>
      </c>
      <c r="C19" s="25" t="s">
        <v>7</v>
      </c>
      <c r="D19" s="25" t="s">
        <v>7</v>
      </c>
      <c r="E19" s="17"/>
      <c r="F19" s="10"/>
      <c r="G19" s="10"/>
      <c r="H19" s="101" t="s">
        <v>11</v>
      </c>
      <c r="I19" s="101" t="s">
        <v>11</v>
      </c>
      <c r="J19" s="11"/>
      <c r="K19" s="100" t="s">
        <v>9</v>
      </c>
      <c r="L19" s="76">
        <v>4</v>
      </c>
      <c r="M19" s="12">
        <v>55</v>
      </c>
      <c r="N19" s="107" t="s">
        <v>174</v>
      </c>
      <c r="O19" s="35" t="s">
        <v>11</v>
      </c>
      <c r="P19" s="35">
        <v>2</v>
      </c>
      <c r="Q19" s="9"/>
      <c r="R19" s="80" t="s">
        <v>9</v>
      </c>
      <c r="S19" s="80" t="s">
        <v>9</v>
      </c>
      <c r="T19" s="63"/>
      <c r="U19" s="88">
        <v>5</v>
      </c>
      <c r="V19" s="106" t="s">
        <v>172</v>
      </c>
    </row>
    <row r="20" spans="1:90" ht="18.75" customHeight="1" x14ac:dyDescent="0.35">
      <c r="A20" s="43" t="s">
        <v>281</v>
      </c>
      <c r="B20" s="99" t="s">
        <v>9</v>
      </c>
      <c r="C20" s="25"/>
      <c r="D20" s="17"/>
      <c r="E20" s="17"/>
      <c r="F20" s="10"/>
      <c r="G20" s="10"/>
      <c r="H20" s="101" t="s">
        <v>9</v>
      </c>
      <c r="I20" s="101" t="s">
        <v>7</v>
      </c>
      <c r="J20" s="11"/>
      <c r="K20" s="100"/>
      <c r="L20" s="76"/>
      <c r="M20" s="12"/>
      <c r="N20" s="107"/>
      <c r="O20" s="35"/>
      <c r="P20" s="35"/>
      <c r="Q20" s="9"/>
      <c r="R20" s="80" t="s">
        <v>11</v>
      </c>
      <c r="S20" s="80" t="s">
        <v>9</v>
      </c>
      <c r="T20" s="63"/>
      <c r="U20" s="88" t="s">
        <v>11</v>
      </c>
      <c r="V20" s="106"/>
    </row>
    <row r="21" spans="1:90" x14ac:dyDescent="0.35">
      <c r="A21" s="43" t="s">
        <v>22</v>
      </c>
      <c r="B21" s="99" t="s">
        <v>7</v>
      </c>
      <c r="C21" s="10"/>
      <c r="D21" s="10"/>
      <c r="E21" s="10"/>
      <c r="F21" s="10"/>
      <c r="G21" s="10"/>
      <c r="H21" s="101" t="s">
        <v>11</v>
      </c>
      <c r="I21" s="101" t="s">
        <v>7</v>
      </c>
      <c r="J21" s="11"/>
      <c r="K21" s="11"/>
      <c r="L21" s="76" t="s">
        <v>11</v>
      </c>
      <c r="M21" s="35" t="s">
        <v>11</v>
      </c>
      <c r="N21" s="35" t="s">
        <v>11</v>
      </c>
      <c r="O21" s="35" t="s">
        <v>11</v>
      </c>
      <c r="P21" s="35" t="s">
        <v>11</v>
      </c>
      <c r="Q21" s="9"/>
      <c r="R21" s="80" t="s">
        <v>9</v>
      </c>
      <c r="S21" s="80" t="s">
        <v>9</v>
      </c>
      <c r="T21" s="63"/>
      <c r="U21" s="88"/>
    </row>
    <row r="22" spans="1:90" s="1" customFormat="1" x14ac:dyDescent="0.35">
      <c r="A22" s="43" t="s">
        <v>37</v>
      </c>
      <c r="B22" s="99" t="s">
        <v>9</v>
      </c>
      <c r="C22" s="27"/>
      <c r="D22" s="27"/>
      <c r="E22" s="27"/>
      <c r="F22" s="27"/>
      <c r="G22" s="27"/>
      <c r="H22" s="53" t="s">
        <v>183</v>
      </c>
      <c r="I22" s="53"/>
      <c r="J22" s="11"/>
      <c r="K22" s="100" t="s">
        <v>9</v>
      </c>
      <c r="L22" s="76" t="s">
        <v>11</v>
      </c>
      <c r="M22" s="26" t="s">
        <v>11</v>
      </c>
      <c r="N22" s="26" t="s">
        <v>11</v>
      </c>
      <c r="O22" s="26" t="s">
        <v>11</v>
      </c>
      <c r="P22" s="26" t="s">
        <v>11</v>
      </c>
      <c r="Q22" s="9"/>
      <c r="R22" s="80" t="s">
        <v>9</v>
      </c>
      <c r="S22" s="80" t="s">
        <v>9</v>
      </c>
      <c r="T22" s="65"/>
      <c r="U22" s="82" t="s">
        <v>11</v>
      </c>
      <c r="V22" s="1" t="s">
        <v>184</v>
      </c>
    </row>
    <row r="23" spans="1:90" s="15" customFormat="1" x14ac:dyDescent="0.35">
      <c r="A23" s="44" t="s">
        <v>23</v>
      </c>
      <c r="B23" s="99" t="s">
        <v>7</v>
      </c>
      <c r="C23" s="20" t="s">
        <v>7</v>
      </c>
      <c r="D23" s="16"/>
      <c r="E23" s="16"/>
      <c r="F23" s="41"/>
      <c r="G23" s="41"/>
      <c r="H23" s="42" t="s">
        <v>9</v>
      </c>
      <c r="I23" s="50"/>
      <c r="J23" s="40"/>
      <c r="K23" s="58" t="s">
        <v>9</v>
      </c>
      <c r="L23" s="74" t="s">
        <v>11</v>
      </c>
      <c r="M23" s="26">
        <v>55</v>
      </c>
      <c r="N23" s="9">
        <v>2500</v>
      </c>
      <c r="O23" s="26" t="s">
        <v>11</v>
      </c>
      <c r="P23" s="9"/>
      <c r="Q23" s="9"/>
      <c r="R23" s="80" t="s">
        <v>9</v>
      </c>
      <c r="S23" s="80" t="s">
        <v>9</v>
      </c>
      <c r="T23" s="63"/>
      <c r="U23" s="82">
        <v>10</v>
      </c>
    </row>
    <row r="24" spans="1:90" s="15" customFormat="1" x14ac:dyDescent="0.35">
      <c r="A24" s="43" t="s">
        <v>42</v>
      </c>
      <c r="B24" s="99" t="s">
        <v>7</v>
      </c>
      <c r="C24" s="3" t="s">
        <v>7</v>
      </c>
      <c r="D24" s="41"/>
      <c r="E24" s="41"/>
      <c r="F24" s="41"/>
      <c r="G24" s="41"/>
      <c r="H24" s="42" t="s">
        <v>188</v>
      </c>
      <c r="I24" s="42" t="s">
        <v>11</v>
      </c>
      <c r="J24" s="40"/>
      <c r="K24" s="58" t="s">
        <v>9</v>
      </c>
      <c r="L24" s="74">
        <v>0</v>
      </c>
      <c r="M24" s="26" t="s">
        <v>11</v>
      </c>
      <c r="N24" s="26" t="s">
        <v>11</v>
      </c>
      <c r="O24" s="26" t="s">
        <v>11</v>
      </c>
      <c r="P24" s="26" t="s">
        <v>11</v>
      </c>
      <c r="Q24" s="9"/>
      <c r="R24" s="80" t="s">
        <v>9</v>
      </c>
      <c r="S24" s="80" t="s">
        <v>9</v>
      </c>
      <c r="T24" s="63"/>
      <c r="U24" s="82" t="s">
        <v>191</v>
      </c>
    </row>
    <row r="25" spans="1:90" x14ac:dyDescent="0.35">
      <c r="A25" s="43" t="s">
        <v>43</v>
      </c>
      <c r="B25" s="99" t="s">
        <v>9</v>
      </c>
      <c r="C25" s="20" t="s">
        <v>7</v>
      </c>
      <c r="D25" s="16"/>
      <c r="E25" s="16"/>
      <c r="F25" s="41"/>
      <c r="G25" s="41"/>
      <c r="H25" s="42" t="s">
        <v>192</v>
      </c>
      <c r="I25" s="42" t="s">
        <v>7</v>
      </c>
      <c r="J25" s="40"/>
      <c r="K25" s="58" t="s">
        <v>9</v>
      </c>
      <c r="L25" s="74">
        <v>0</v>
      </c>
      <c r="M25" s="26" t="s">
        <v>11</v>
      </c>
      <c r="N25" s="26" t="s">
        <v>11</v>
      </c>
      <c r="O25" s="26" t="s">
        <v>11</v>
      </c>
      <c r="P25" s="26" t="s">
        <v>11</v>
      </c>
      <c r="Q25" s="9"/>
      <c r="R25" s="80" t="s">
        <v>9</v>
      </c>
      <c r="S25" s="80" t="s">
        <v>9</v>
      </c>
      <c r="T25" s="63"/>
      <c r="U25" s="82">
        <v>5</v>
      </c>
    </row>
    <row r="26" spans="1:90" x14ac:dyDescent="0.35">
      <c r="A26" s="43" t="s">
        <v>292</v>
      </c>
      <c r="B26" s="99" t="s">
        <v>7</v>
      </c>
      <c r="C26" s="20" t="s">
        <v>7</v>
      </c>
      <c r="D26" s="16"/>
      <c r="E26" s="16"/>
      <c r="F26" s="126"/>
      <c r="G26" s="126"/>
      <c r="H26" s="42" t="s">
        <v>123</v>
      </c>
      <c r="I26" s="42"/>
      <c r="J26" s="40"/>
      <c r="K26" s="58" t="s">
        <v>9</v>
      </c>
      <c r="L26" s="74">
        <v>10</v>
      </c>
      <c r="M26" s="26"/>
      <c r="N26" s="26"/>
      <c r="O26" s="26"/>
      <c r="P26" s="26"/>
      <c r="Q26" s="9"/>
      <c r="R26" s="80" t="s">
        <v>9</v>
      </c>
      <c r="S26" s="80" t="s">
        <v>9</v>
      </c>
      <c r="T26" s="63"/>
      <c r="U26" s="82">
        <v>5</v>
      </c>
    </row>
    <row r="27" spans="1:90" x14ac:dyDescent="0.35">
      <c r="A27" s="44" t="s">
        <v>24</v>
      </c>
      <c r="B27" s="99" t="s">
        <v>7</v>
      </c>
      <c r="C27" s="20" t="s">
        <v>7</v>
      </c>
      <c r="D27" s="16"/>
      <c r="E27" s="20"/>
      <c r="F27" s="3"/>
      <c r="G27" s="3"/>
      <c r="H27" s="42" t="s">
        <v>123</v>
      </c>
      <c r="I27" s="42" t="s">
        <v>11</v>
      </c>
      <c r="J27" s="40"/>
      <c r="K27" s="58" t="s">
        <v>9</v>
      </c>
      <c r="L27" s="74">
        <v>1</v>
      </c>
      <c r="M27" s="9">
        <v>51</v>
      </c>
      <c r="N27" s="9">
        <v>1600</v>
      </c>
      <c r="O27" s="26" t="s">
        <v>197</v>
      </c>
      <c r="P27" s="9">
        <v>0.4</v>
      </c>
      <c r="Q27" s="9"/>
      <c r="R27" s="80" t="s">
        <v>9</v>
      </c>
      <c r="S27" s="80" t="s">
        <v>9</v>
      </c>
      <c r="T27" s="63"/>
      <c r="U27" s="82">
        <v>6</v>
      </c>
    </row>
    <row r="28" spans="1:90" s="13" customFormat="1" x14ac:dyDescent="0.35">
      <c r="A28" s="44" t="s">
        <v>25</v>
      </c>
      <c r="B28" s="99" t="s">
        <v>7</v>
      </c>
      <c r="C28" s="19" t="s">
        <v>7</v>
      </c>
      <c r="D28" s="19"/>
      <c r="E28" s="19"/>
      <c r="F28" s="14"/>
      <c r="G28" s="14"/>
      <c r="H28" s="54" t="s">
        <v>11</v>
      </c>
      <c r="I28" s="54" t="s">
        <v>11</v>
      </c>
      <c r="J28" s="11"/>
      <c r="K28" s="11"/>
      <c r="L28" s="76" t="s">
        <v>11</v>
      </c>
      <c r="M28" s="26" t="s">
        <v>11</v>
      </c>
      <c r="N28" s="26" t="s">
        <v>11</v>
      </c>
      <c r="O28" s="26" t="s">
        <v>11</v>
      </c>
      <c r="P28" s="26" t="s">
        <v>11</v>
      </c>
      <c r="Q28" s="9"/>
      <c r="R28" s="80" t="s">
        <v>9</v>
      </c>
      <c r="S28" s="80" t="s">
        <v>9</v>
      </c>
      <c r="T28" s="63"/>
      <c r="U28" s="88">
        <v>5</v>
      </c>
      <c r="V28" s="115" t="s">
        <v>200</v>
      </c>
    </row>
    <row r="29" spans="1:90" s="46" customFormat="1" x14ac:dyDescent="0.35">
      <c r="A29" s="43" t="s">
        <v>44</v>
      </c>
      <c r="B29" s="99" t="s">
        <v>274</v>
      </c>
      <c r="C29" s="19" t="s">
        <v>7</v>
      </c>
      <c r="D29" s="19"/>
      <c r="E29" s="19" t="s">
        <v>136</v>
      </c>
      <c r="F29" s="14"/>
      <c r="G29" s="14"/>
      <c r="H29" s="54" t="s">
        <v>9</v>
      </c>
      <c r="I29" s="54" t="s">
        <v>11</v>
      </c>
      <c r="J29" s="11"/>
      <c r="K29" s="100" t="s">
        <v>9</v>
      </c>
      <c r="L29" s="76">
        <v>0</v>
      </c>
      <c r="M29" s="26" t="s">
        <v>11</v>
      </c>
      <c r="N29" s="26" t="s">
        <v>11</v>
      </c>
      <c r="O29" s="26" t="s">
        <v>11</v>
      </c>
      <c r="P29" s="26" t="s">
        <v>11</v>
      </c>
      <c r="Q29" s="9"/>
      <c r="R29" s="80" t="s">
        <v>9</v>
      </c>
      <c r="S29" s="80" t="s">
        <v>9</v>
      </c>
      <c r="T29" s="63"/>
      <c r="U29" s="88">
        <v>5</v>
      </c>
      <c r="V29" s="59" t="s">
        <v>206</v>
      </c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</row>
    <row r="30" spans="1:90" s="34" customFormat="1" x14ac:dyDescent="0.35">
      <c r="A30" s="44" t="s">
        <v>38</v>
      </c>
      <c r="B30" s="99" t="s">
        <v>7</v>
      </c>
      <c r="C30" s="19" t="s">
        <v>7</v>
      </c>
      <c r="D30" s="19"/>
      <c r="E30" s="19"/>
      <c r="F30" s="14" t="s">
        <v>7</v>
      </c>
      <c r="G30" s="14"/>
      <c r="H30" s="54" t="s">
        <v>9</v>
      </c>
      <c r="I30" s="54"/>
      <c r="J30" s="11"/>
      <c r="K30" s="100" t="s">
        <v>9</v>
      </c>
      <c r="L30" s="76">
        <v>251</v>
      </c>
      <c r="M30" s="26" t="s">
        <v>209</v>
      </c>
      <c r="N30" s="26" t="s">
        <v>208</v>
      </c>
      <c r="O30" s="9">
        <v>20</v>
      </c>
      <c r="P30" s="9">
        <v>0.5</v>
      </c>
      <c r="Q30" s="9"/>
      <c r="R30" s="80" t="s">
        <v>10</v>
      </c>
      <c r="S30" s="80" t="s">
        <v>9</v>
      </c>
      <c r="T30" s="80" t="s">
        <v>211</v>
      </c>
      <c r="U30" s="88">
        <v>10</v>
      </c>
      <c r="V30" s="59" t="s">
        <v>207</v>
      </c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</row>
    <row r="31" spans="1:90" x14ac:dyDescent="0.35">
      <c r="A31" s="44" t="s">
        <v>26</v>
      </c>
      <c r="B31" s="99" t="s">
        <v>7</v>
      </c>
      <c r="C31" s="20" t="s">
        <v>7</v>
      </c>
      <c r="D31" s="16"/>
      <c r="E31" s="16"/>
      <c r="F31" s="41"/>
      <c r="G31" s="41"/>
      <c r="H31" s="42" t="s">
        <v>9</v>
      </c>
      <c r="I31" s="50"/>
      <c r="J31" s="40"/>
      <c r="K31" s="58" t="s">
        <v>9</v>
      </c>
      <c r="L31" s="74">
        <v>0</v>
      </c>
      <c r="M31" s="9">
        <v>55</v>
      </c>
      <c r="N31" s="26">
        <v>50</v>
      </c>
      <c r="O31" s="26" t="s">
        <v>11</v>
      </c>
      <c r="P31" s="26" t="s">
        <v>11</v>
      </c>
      <c r="Q31" s="9"/>
      <c r="R31" s="120" t="s">
        <v>9</v>
      </c>
      <c r="S31" s="120" t="s">
        <v>9</v>
      </c>
      <c r="T31" s="80" t="s">
        <v>221</v>
      </c>
      <c r="U31" s="82">
        <v>10</v>
      </c>
      <c r="V31" s="28" t="s">
        <v>215</v>
      </c>
    </row>
    <row r="32" spans="1:90" x14ac:dyDescent="0.35">
      <c r="A32" s="43" t="s">
        <v>45</v>
      </c>
      <c r="B32" s="99" t="s">
        <v>7</v>
      </c>
      <c r="C32" s="20" t="s">
        <v>7</v>
      </c>
      <c r="D32" s="16"/>
      <c r="E32" s="16"/>
      <c r="F32" s="3" t="s">
        <v>7</v>
      </c>
      <c r="G32" s="39"/>
      <c r="H32" s="42" t="s">
        <v>9</v>
      </c>
      <c r="I32" s="50"/>
      <c r="J32" s="40"/>
      <c r="K32" s="58" t="s">
        <v>10</v>
      </c>
      <c r="L32" s="74">
        <v>0</v>
      </c>
      <c r="M32" s="26" t="s">
        <v>11</v>
      </c>
      <c r="N32" s="26" t="s">
        <v>11</v>
      </c>
      <c r="O32" s="26" t="s">
        <v>11</v>
      </c>
      <c r="P32" s="26" t="s">
        <v>11</v>
      </c>
      <c r="Q32" s="9"/>
      <c r="R32" s="120" t="s">
        <v>9</v>
      </c>
      <c r="S32" s="120" t="s">
        <v>9</v>
      </c>
      <c r="T32" s="63"/>
      <c r="U32" s="82">
        <v>10</v>
      </c>
      <c r="V32" s="59" t="s">
        <v>225</v>
      </c>
    </row>
    <row r="33" spans="1:30" s="5" customFormat="1" x14ac:dyDescent="0.35">
      <c r="A33" s="47" t="s">
        <v>27</v>
      </c>
      <c r="B33" s="61" t="s">
        <v>7</v>
      </c>
      <c r="C33" s="18" t="s">
        <v>7</v>
      </c>
      <c r="D33" s="18"/>
      <c r="E33" s="18"/>
      <c r="F33" s="6" t="s">
        <v>7</v>
      </c>
      <c r="G33" s="6"/>
      <c r="H33" s="55" t="s">
        <v>9</v>
      </c>
      <c r="I33" s="55"/>
      <c r="J33" s="38"/>
      <c r="K33" s="121" t="s">
        <v>10</v>
      </c>
      <c r="L33" s="77">
        <v>0</v>
      </c>
      <c r="M33" s="7"/>
      <c r="N33" s="7"/>
      <c r="O33" s="7"/>
      <c r="P33" s="7"/>
      <c r="Q33" s="9"/>
      <c r="R33" s="120" t="s">
        <v>9</v>
      </c>
      <c r="S33" s="120" t="s">
        <v>9</v>
      </c>
      <c r="T33" s="66"/>
      <c r="U33" s="71">
        <v>10</v>
      </c>
      <c r="V33" s="5" t="s">
        <v>228</v>
      </c>
    </row>
    <row r="34" spans="1:30" s="5" customFormat="1" x14ac:dyDescent="0.35">
      <c r="A34" s="47" t="s">
        <v>46</v>
      </c>
      <c r="B34" s="61" t="s">
        <v>7</v>
      </c>
      <c r="C34" s="18" t="s">
        <v>7</v>
      </c>
      <c r="D34" s="18"/>
      <c r="E34" s="18"/>
      <c r="F34" s="6" t="s">
        <v>7</v>
      </c>
      <c r="G34" s="6"/>
      <c r="H34" s="55" t="s">
        <v>233</v>
      </c>
      <c r="I34" s="55"/>
      <c r="J34" s="38"/>
      <c r="K34" s="38"/>
      <c r="L34" s="77">
        <v>0</v>
      </c>
      <c r="M34" s="7" t="s">
        <v>234</v>
      </c>
      <c r="N34" s="7" t="s">
        <v>11</v>
      </c>
      <c r="O34" s="7" t="s">
        <v>11</v>
      </c>
      <c r="P34" s="7" t="s">
        <v>11</v>
      </c>
      <c r="Q34" s="9"/>
      <c r="R34" s="120" t="s">
        <v>9</v>
      </c>
      <c r="S34" s="120" t="s">
        <v>9</v>
      </c>
      <c r="T34" s="66"/>
      <c r="U34" s="71">
        <v>5</v>
      </c>
      <c r="V34" s="118" t="s">
        <v>235</v>
      </c>
    </row>
    <row r="35" spans="1:30" s="5" customFormat="1" x14ac:dyDescent="0.35">
      <c r="A35" s="47" t="s">
        <v>30</v>
      </c>
      <c r="B35" s="61" t="s">
        <v>7</v>
      </c>
      <c r="C35" s="18"/>
      <c r="D35" s="18"/>
      <c r="E35" s="18"/>
      <c r="F35" s="6" t="s">
        <v>7</v>
      </c>
      <c r="G35" s="6"/>
      <c r="H35" s="55" t="s">
        <v>11</v>
      </c>
      <c r="I35" s="55"/>
      <c r="J35" s="38"/>
      <c r="K35" s="38"/>
      <c r="L35" s="77" t="s">
        <v>11</v>
      </c>
      <c r="M35" s="7" t="s">
        <v>11</v>
      </c>
      <c r="N35" s="7" t="s">
        <v>11</v>
      </c>
      <c r="O35" s="7"/>
      <c r="P35" s="7" t="s">
        <v>11</v>
      </c>
      <c r="Q35" s="9"/>
      <c r="R35" s="120" t="s">
        <v>9</v>
      </c>
      <c r="S35" s="120" t="s">
        <v>9</v>
      </c>
      <c r="T35" s="66"/>
      <c r="U35" s="71" t="s">
        <v>11</v>
      </c>
    </row>
    <row r="36" spans="1:30" x14ac:dyDescent="0.35">
      <c r="A36" s="43" t="s">
        <v>47</v>
      </c>
      <c r="B36" s="99" t="s">
        <v>7</v>
      </c>
      <c r="C36" s="20" t="s">
        <v>7</v>
      </c>
      <c r="D36" s="16"/>
      <c r="E36" s="16"/>
      <c r="F36" s="39"/>
      <c r="G36" s="39"/>
      <c r="H36" s="125" t="s">
        <v>261</v>
      </c>
      <c r="I36" s="50"/>
      <c r="J36" s="2"/>
      <c r="K36" s="124" t="s">
        <v>9</v>
      </c>
      <c r="L36" s="78">
        <v>2</v>
      </c>
      <c r="M36" s="26" t="s">
        <v>11</v>
      </c>
      <c r="N36" s="26" t="s">
        <v>262</v>
      </c>
      <c r="O36" s="26" t="s">
        <v>11</v>
      </c>
      <c r="P36" s="26" t="s">
        <v>11</v>
      </c>
      <c r="Q36" s="9"/>
      <c r="R36" s="80" t="s">
        <v>9</v>
      </c>
      <c r="S36" s="80" t="s">
        <v>9</v>
      </c>
      <c r="T36" s="63"/>
      <c r="U36" s="82">
        <v>1</v>
      </c>
    </row>
    <row r="37" spans="1:30" x14ac:dyDescent="0.35">
      <c r="A37" s="43" t="s">
        <v>265</v>
      </c>
      <c r="B37" s="99" t="s">
        <v>7</v>
      </c>
      <c r="C37" s="20"/>
      <c r="D37" s="16"/>
      <c r="E37" s="16"/>
      <c r="F37" s="3" t="s">
        <v>7</v>
      </c>
      <c r="G37" s="41"/>
      <c r="H37" s="42" t="s">
        <v>9</v>
      </c>
      <c r="I37" s="42"/>
      <c r="J37" s="2"/>
      <c r="K37" s="124" t="s">
        <v>9</v>
      </c>
      <c r="L37" s="78" t="s">
        <v>11</v>
      </c>
      <c r="M37" s="26" t="s">
        <v>11</v>
      </c>
      <c r="N37" s="26" t="s">
        <v>11</v>
      </c>
      <c r="O37" s="26" t="s">
        <v>11</v>
      </c>
      <c r="P37" s="26" t="s">
        <v>11</v>
      </c>
      <c r="Q37" s="9"/>
      <c r="R37" s="80" t="s">
        <v>9</v>
      </c>
      <c r="S37" s="80" t="s">
        <v>9</v>
      </c>
      <c r="T37" s="63"/>
      <c r="U37" s="82"/>
    </row>
    <row r="38" spans="1:30" s="15" customFormat="1" x14ac:dyDescent="0.35">
      <c r="A38" s="127"/>
      <c r="B38" s="127"/>
      <c r="C38" s="128"/>
      <c r="D38" s="128"/>
      <c r="E38" s="128"/>
      <c r="J38" s="129"/>
      <c r="K38" s="129"/>
      <c r="L38" s="130"/>
      <c r="U38" s="131"/>
    </row>
    <row r="39" spans="1:30" s="15" customFormat="1" x14ac:dyDescent="0.35">
      <c r="A39" s="127"/>
      <c r="B39" s="127"/>
      <c r="C39" s="128"/>
      <c r="D39" s="128"/>
      <c r="E39" s="128"/>
      <c r="J39" s="129"/>
      <c r="K39" s="129"/>
      <c r="L39" s="130"/>
      <c r="U39" s="131"/>
    </row>
    <row r="40" spans="1:30" s="15" customFormat="1" x14ac:dyDescent="0.35">
      <c r="A40" s="127" t="s">
        <v>276</v>
      </c>
      <c r="B40" s="127">
        <f xml:space="preserve"> COUNTIF(B5:B37,"X")+2</f>
        <v>28</v>
      </c>
      <c r="C40" s="127">
        <f t="shared" ref="C40:J40" si="0" xml:space="preserve"> COUNTIF(C5:C37,"X")</f>
        <v>19</v>
      </c>
      <c r="D40" s="127">
        <f t="shared" si="0"/>
        <v>3</v>
      </c>
      <c r="E40" s="127">
        <f t="shared" si="0"/>
        <v>2</v>
      </c>
      <c r="F40" s="127">
        <f t="shared" si="0"/>
        <v>11</v>
      </c>
      <c r="G40" s="127">
        <f t="shared" si="0"/>
        <v>1</v>
      </c>
      <c r="H40" s="15">
        <f>COUNTIF(H5:H37,"&lt;&gt;N")-COUNTIF(H5:H37,"-")-COUNTIF(H5:H37,"")</f>
        <v>13</v>
      </c>
      <c r="I40" s="127">
        <f t="shared" si="0"/>
        <v>7</v>
      </c>
      <c r="J40" s="127">
        <f t="shared" si="0"/>
        <v>2</v>
      </c>
      <c r="K40" s="127">
        <f xml:space="preserve"> COUNTIF(K5:K37,"Y")</f>
        <v>3</v>
      </c>
      <c r="L40" s="127">
        <f xml:space="preserve"> SUM(L5:L37)</f>
        <v>421</v>
      </c>
      <c r="M40" s="127"/>
      <c r="N40" s="127"/>
      <c r="O40" s="127">
        <f xml:space="preserve"> COUNTIF(O5:O37,"X")</f>
        <v>0</v>
      </c>
      <c r="P40" s="127">
        <f>AVERAGE(P5:P37)</f>
        <v>0.96666666666666667</v>
      </c>
      <c r="Q40" s="127"/>
      <c r="R40" s="127">
        <f t="shared" ref="R40:S40" si="1" xml:space="preserve"> COUNTIF(R5:R37,"X")</f>
        <v>0</v>
      </c>
      <c r="S40" s="127">
        <f t="shared" si="1"/>
        <v>0</v>
      </c>
      <c r="T40" s="127"/>
      <c r="U40" s="127"/>
      <c r="V40" s="127"/>
      <c r="W40" s="127"/>
      <c r="X40" s="127"/>
      <c r="Y40" s="127"/>
      <c r="AA40" s="127"/>
      <c r="AB40" s="131"/>
      <c r="AC40" s="131"/>
      <c r="AD40" s="131"/>
    </row>
    <row r="41" spans="1:30" s="15" customFormat="1" x14ac:dyDescent="0.35">
      <c r="A41" s="127" t="s">
        <v>277</v>
      </c>
      <c r="B41" s="127">
        <f xml:space="preserve"> COUNTIF(B5:B37,"N")</f>
        <v>3</v>
      </c>
      <c r="C41" s="127">
        <f t="shared" ref="C41:K41" si="2" xml:space="preserve"> COUNTIF(C5:C37,"N")</f>
        <v>0</v>
      </c>
      <c r="D41" s="127">
        <f t="shared" si="2"/>
        <v>0</v>
      </c>
      <c r="E41" s="127">
        <f t="shared" si="2"/>
        <v>0</v>
      </c>
      <c r="F41" s="127">
        <f t="shared" si="2"/>
        <v>0</v>
      </c>
      <c r="G41" s="127">
        <f t="shared" si="2"/>
        <v>0</v>
      </c>
      <c r="H41" s="127">
        <f xml:space="preserve"> COUNTIF(H5:H37,"N")</f>
        <v>13</v>
      </c>
      <c r="I41" s="127">
        <f t="shared" si="2"/>
        <v>0</v>
      </c>
      <c r="J41" s="127">
        <f t="shared" si="2"/>
        <v>0</v>
      </c>
      <c r="K41" s="127">
        <f t="shared" si="2"/>
        <v>20</v>
      </c>
      <c r="L41" s="130"/>
      <c r="O41" s="127">
        <f t="shared" ref="O41:S41" si="3" xml:space="preserve"> COUNTIF(O5:O37,"N")</f>
        <v>0</v>
      </c>
      <c r="P41" s="127"/>
      <c r="Q41" s="127"/>
      <c r="R41" s="127">
        <f t="shared" si="3"/>
        <v>27</v>
      </c>
      <c r="S41" s="127">
        <f t="shared" si="3"/>
        <v>30</v>
      </c>
      <c r="U41" s="127"/>
      <c r="V41" s="127"/>
      <c r="W41" s="127"/>
      <c r="X41" s="127"/>
      <c r="Y41" s="127"/>
      <c r="Z41" s="127"/>
      <c r="AA41" s="127"/>
      <c r="AB41" s="131"/>
      <c r="AC41" s="131"/>
      <c r="AD41" s="131"/>
    </row>
    <row r="42" spans="1:30" s="15" customFormat="1" x14ac:dyDescent="0.35">
      <c r="A42" s="127"/>
      <c r="B42" s="127"/>
      <c r="C42" s="128"/>
      <c r="D42" s="128"/>
      <c r="E42" s="128"/>
      <c r="J42" s="129"/>
      <c r="K42" s="129"/>
      <c r="L42" s="127">
        <f xml:space="preserve"> COUNTIF(L5:L37,"&gt;0")</f>
        <v>7</v>
      </c>
      <c r="U42" s="131"/>
    </row>
    <row r="43" spans="1:30" s="15" customFormat="1" x14ac:dyDescent="0.35">
      <c r="A43" s="127"/>
      <c r="B43" s="127"/>
      <c r="C43" s="128"/>
      <c r="D43" s="128"/>
      <c r="E43" s="128"/>
      <c r="J43" s="129"/>
      <c r="K43" s="129"/>
      <c r="L43" s="130"/>
      <c r="U43" s="131"/>
    </row>
    <row r="44" spans="1:30" s="15" customFormat="1" x14ac:dyDescent="0.35">
      <c r="A44" s="127"/>
      <c r="B44" s="127"/>
      <c r="C44" s="128"/>
      <c r="D44" s="128"/>
      <c r="E44" s="128"/>
      <c r="J44" s="129"/>
      <c r="K44" s="129"/>
      <c r="L44" s="130"/>
      <c r="U44" s="131"/>
    </row>
    <row r="45" spans="1:30" s="15" customFormat="1" x14ac:dyDescent="0.35">
      <c r="A45" s="127"/>
      <c r="B45" s="127"/>
      <c r="C45" s="128"/>
      <c r="D45" s="128"/>
      <c r="E45" s="128"/>
      <c r="J45" s="129"/>
      <c r="K45" s="129"/>
      <c r="L45" s="130"/>
      <c r="U45" s="131"/>
    </row>
    <row r="46" spans="1:30" s="15" customFormat="1" x14ac:dyDescent="0.35">
      <c r="A46" s="127"/>
      <c r="B46" s="127"/>
      <c r="C46" s="128"/>
      <c r="D46" s="128"/>
      <c r="E46" s="128"/>
      <c r="J46" s="129"/>
      <c r="K46" s="129"/>
      <c r="L46" s="130"/>
      <c r="U46" s="131"/>
    </row>
    <row r="47" spans="1:30" s="15" customFormat="1" x14ac:dyDescent="0.35">
      <c r="A47" s="127"/>
      <c r="B47" s="127"/>
      <c r="C47" s="128"/>
      <c r="D47" s="128"/>
      <c r="E47" s="128"/>
      <c r="J47" s="129"/>
      <c r="K47" s="129"/>
      <c r="L47" s="130"/>
      <c r="U47" s="131"/>
    </row>
    <row r="48" spans="1:30" s="15" customFormat="1" x14ac:dyDescent="0.35">
      <c r="A48" s="127"/>
      <c r="B48" s="127"/>
      <c r="C48" s="128"/>
      <c r="D48" s="128"/>
      <c r="E48" s="128"/>
      <c r="J48" s="129"/>
      <c r="K48" s="129"/>
      <c r="L48" s="130"/>
      <c r="U48" s="131"/>
    </row>
    <row r="49" spans="1:21" s="15" customFormat="1" x14ac:dyDescent="0.35">
      <c r="A49" s="127"/>
      <c r="B49" s="127"/>
      <c r="C49" s="128"/>
      <c r="D49" s="128"/>
      <c r="E49" s="128"/>
      <c r="J49" s="129"/>
      <c r="K49" s="129"/>
      <c r="L49" s="130"/>
      <c r="U49" s="131"/>
    </row>
    <row r="50" spans="1:21" s="15" customFormat="1" x14ac:dyDescent="0.35">
      <c r="A50" s="127"/>
      <c r="B50" s="127"/>
      <c r="C50" s="128"/>
      <c r="D50" s="128"/>
      <c r="E50" s="128"/>
      <c r="J50" s="129"/>
      <c r="K50" s="129"/>
      <c r="L50" s="130"/>
      <c r="U50" s="131"/>
    </row>
    <row r="51" spans="1:21" s="15" customFormat="1" x14ac:dyDescent="0.35">
      <c r="A51" s="127"/>
      <c r="B51" s="127"/>
      <c r="C51" s="128"/>
      <c r="D51" s="128"/>
      <c r="E51" s="128"/>
      <c r="J51" s="129"/>
      <c r="K51" s="129"/>
      <c r="L51" s="130"/>
      <c r="U51" s="131"/>
    </row>
    <row r="52" spans="1:21" s="15" customFormat="1" x14ac:dyDescent="0.35">
      <c r="L52" s="131"/>
      <c r="U52" s="131"/>
    </row>
  </sheetData>
  <mergeCells count="5">
    <mergeCell ref="A1:A3"/>
    <mergeCell ref="C1:F1"/>
    <mergeCell ref="J1:K1"/>
    <mergeCell ref="M1:P1"/>
    <mergeCell ref="R1:T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52"/>
  <sheetViews>
    <sheetView topLeftCell="A2" zoomScale="80" zoomScaleNormal="80" workbookViewId="0">
      <pane ySplit="3" topLeftCell="A35" activePane="bottomLeft" state="frozen"/>
      <selection activeCell="A2" sqref="A2"/>
      <selection pane="bottomLeft" activeCell="B40" sqref="B40:T40"/>
    </sheetView>
  </sheetViews>
  <sheetFormatPr defaultColWidth="9.1796875" defaultRowHeight="14.5" x14ac:dyDescent="0.35"/>
  <cols>
    <col min="1" max="2" width="12.7265625" style="4" customWidth="1"/>
    <col min="3" max="7" width="9.1796875" style="4"/>
    <col min="8" max="8" width="20.453125" style="4" customWidth="1"/>
    <col min="9" max="11" width="9.1796875" style="4"/>
    <col min="12" max="12" width="9.1796875" style="79"/>
    <col min="13" max="13" width="9.1796875" style="4"/>
    <col min="14" max="14" width="15.81640625" style="4" customWidth="1"/>
    <col min="15" max="16" width="9.1796875" style="4"/>
    <col min="17" max="17" width="18.453125" style="4" customWidth="1"/>
    <col min="18" max="19" width="9.1796875" style="62"/>
    <col min="20" max="20" width="12.26953125" style="62" customWidth="1"/>
    <col min="21" max="21" width="13.453125" style="79" customWidth="1"/>
    <col min="22" max="16384" width="9.1796875" style="4"/>
  </cols>
  <sheetData>
    <row r="1" spans="1:22" ht="15" customHeight="1" x14ac:dyDescent="0.35">
      <c r="A1" s="160" t="s">
        <v>28</v>
      </c>
      <c r="B1" s="97"/>
      <c r="C1" s="161" t="s">
        <v>0</v>
      </c>
      <c r="D1" s="161"/>
      <c r="E1" s="161"/>
      <c r="F1" s="161"/>
      <c r="G1" s="39"/>
      <c r="H1" s="50"/>
      <c r="I1" s="50"/>
      <c r="J1" s="162" t="s">
        <v>1</v>
      </c>
      <c r="K1" s="163"/>
      <c r="L1" s="74"/>
      <c r="M1" s="164" t="s">
        <v>4</v>
      </c>
      <c r="N1" s="165"/>
      <c r="O1" s="166"/>
      <c r="P1" s="166"/>
      <c r="Q1" s="9"/>
      <c r="R1" s="157" t="s">
        <v>67</v>
      </c>
      <c r="S1" s="158"/>
      <c r="T1" s="159"/>
      <c r="U1" s="96"/>
    </row>
    <row r="2" spans="1:22" x14ac:dyDescent="0.35">
      <c r="A2" s="160"/>
      <c r="B2" s="97"/>
      <c r="C2" s="39"/>
      <c r="D2" s="39"/>
      <c r="E2" s="39"/>
      <c r="F2" s="39"/>
      <c r="G2" s="39"/>
      <c r="H2" s="50"/>
      <c r="I2" s="50"/>
      <c r="J2" s="40"/>
      <c r="K2" s="40"/>
      <c r="L2" s="74"/>
      <c r="M2" s="26"/>
      <c r="N2" s="26"/>
      <c r="O2" s="9"/>
      <c r="P2" s="9"/>
      <c r="Q2" s="9"/>
      <c r="R2" s="63"/>
      <c r="S2" s="63"/>
      <c r="T2" s="63"/>
      <c r="U2" s="82"/>
    </row>
    <row r="3" spans="1:22" ht="284.5" x14ac:dyDescent="0.35">
      <c r="A3" s="160"/>
      <c r="B3" s="98" t="s">
        <v>275</v>
      </c>
      <c r="C3" s="48" t="s">
        <v>49</v>
      </c>
      <c r="D3" s="48" t="s">
        <v>52</v>
      </c>
      <c r="E3" s="48" t="s">
        <v>50</v>
      </c>
      <c r="F3" s="48" t="s">
        <v>51</v>
      </c>
      <c r="G3" s="48" t="s">
        <v>53</v>
      </c>
      <c r="H3" s="51" t="s">
        <v>55</v>
      </c>
      <c r="I3" s="51" t="s">
        <v>81</v>
      </c>
      <c r="J3" s="49" t="s">
        <v>2</v>
      </c>
      <c r="K3" s="49" t="s">
        <v>3</v>
      </c>
      <c r="L3" s="73" t="s">
        <v>71</v>
      </c>
      <c r="M3" s="56" t="s">
        <v>56</v>
      </c>
      <c r="N3" s="56" t="s">
        <v>73</v>
      </c>
      <c r="O3" s="56" t="s">
        <v>57</v>
      </c>
      <c r="P3" s="57" t="s">
        <v>6</v>
      </c>
      <c r="Q3" s="8" t="s">
        <v>5</v>
      </c>
      <c r="R3" s="64" t="s">
        <v>58</v>
      </c>
      <c r="S3" s="64" t="s">
        <v>59</v>
      </c>
      <c r="T3" s="64" t="s">
        <v>60</v>
      </c>
      <c r="U3" s="84" t="s">
        <v>76</v>
      </c>
    </row>
    <row r="4" spans="1:22" s="23" customFormat="1" x14ac:dyDescent="0.35">
      <c r="A4" s="21" t="s">
        <v>29</v>
      </c>
      <c r="B4" s="29"/>
      <c r="C4" s="29"/>
      <c r="D4" s="29"/>
      <c r="E4" s="29"/>
      <c r="F4" s="29"/>
      <c r="G4" s="29"/>
      <c r="H4" s="29"/>
      <c r="I4" s="29"/>
      <c r="J4" s="30"/>
      <c r="K4" s="30"/>
      <c r="L4" s="75"/>
      <c r="M4" s="22"/>
      <c r="N4" s="22"/>
      <c r="O4" s="22"/>
      <c r="P4" s="22"/>
      <c r="Q4" s="22"/>
      <c r="R4" s="22"/>
      <c r="S4" s="22"/>
      <c r="T4" s="22"/>
      <c r="U4" s="95"/>
      <c r="V4" s="153"/>
    </row>
    <row r="5" spans="1:22" x14ac:dyDescent="0.35">
      <c r="A5" s="43" t="s">
        <v>40</v>
      </c>
      <c r="B5" s="99" t="s">
        <v>7</v>
      </c>
      <c r="C5" s="20"/>
      <c r="D5" s="16"/>
      <c r="E5" s="20" t="s">
        <v>7</v>
      </c>
      <c r="F5" s="39"/>
      <c r="G5" s="3" t="s">
        <v>70</v>
      </c>
      <c r="H5" s="42"/>
      <c r="I5" s="42" t="s">
        <v>7</v>
      </c>
      <c r="J5" s="58" t="s">
        <v>7</v>
      </c>
      <c r="K5" s="40"/>
      <c r="L5" s="74">
        <v>0</v>
      </c>
      <c r="M5" s="9"/>
      <c r="N5" s="26" t="s">
        <v>82</v>
      </c>
      <c r="O5" s="26" t="s">
        <v>11</v>
      </c>
      <c r="P5" s="26" t="s">
        <v>11</v>
      </c>
      <c r="Q5" s="26" t="s">
        <v>11</v>
      </c>
      <c r="R5" s="80" t="s">
        <v>9</v>
      </c>
      <c r="S5" s="80" t="s">
        <v>9</v>
      </c>
      <c r="T5" s="80" t="s">
        <v>11</v>
      </c>
      <c r="U5" s="82">
        <v>15</v>
      </c>
    </row>
    <row r="6" spans="1:22" x14ac:dyDescent="0.35">
      <c r="A6" s="44" t="s">
        <v>12</v>
      </c>
      <c r="B6" s="99" t="s">
        <v>9</v>
      </c>
      <c r="C6" s="20"/>
      <c r="D6" s="20"/>
      <c r="E6" s="16"/>
      <c r="F6" s="39"/>
      <c r="G6" s="39"/>
      <c r="H6" s="50"/>
      <c r="I6" s="42" t="s">
        <v>7</v>
      </c>
      <c r="J6" s="58" t="s">
        <v>11</v>
      </c>
      <c r="K6" s="58" t="s">
        <v>11</v>
      </c>
      <c r="L6" s="74">
        <v>0</v>
      </c>
      <c r="M6" s="26" t="s">
        <v>11</v>
      </c>
      <c r="N6" s="26" t="s">
        <v>11</v>
      </c>
      <c r="O6" s="26" t="s">
        <v>11</v>
      </c>
      <c r="P6" s="26" t="s">
        <v>11</v>
      </c>
      <c r="Q6" s="9"/>
      <c r="R6" s="80" t="s">
        <v>11</v>
      </c>
      <c r="S6" s="80" t="s">
        <v>11</v>
      </c>
      <c r="T6" s="80" t="s">
        <v>11</v>
      </c>
      <c r="U6" s="82" t="s">
        <v>11</v>
      </c>
    </row>
    <row r="7" spans="1:22" x14ac:dyDescent="0.35">
      <c r="A7" s="44" t="s">
        <v>13</v>
      </c>
      <c r="B7" s="99" t="s">
        <v>7</v>
      </c>
      <c r="C7" s="25" t="s">
        <v>7</v>
      </c>
      <c r="D7" s="17"/>
      <c r="E7" s="17"/>
      <c r="F7" s="10"/>
      <c r="G7" s="10"/>
      <c r="H7" s="101" t="s">
        <v>94</v>
      </c>
      <c r="I7" s="52"/>
      <c r="J7" s="11"/>
      <c r="K7" s="100" t="s">
        <v>9</v>
      </c>
      <c r="L7" s="76"/>
      <c r="M7" s="12"/>
      <c r="N7" s="12"/>
      <c r="O7" s="12"/>
      <c r="P7" s="12"/>
      <c r="Q7" s="9"/>
      <c r="R7" s="80" t="s">
        <v>9</v>
      </c>
      <c r="S7" s="80" t="s">
        <v>9</v>
      </c>
      <c r="T7" s="63"/>
      <c r="U7" s="88">
        <v>5</v>
      </c>
    </row>
    <row r="8" spans="1:22" x14ac:dyDescent="0.35">
      <c r="A8" s="43" t="s">
        <v>41</v>
      </c>
      <c r="B8" s="99" t="s">
        <v>7</v>
      </c>
      <c r="C8" s="20"/>
      <c r="D8" s="16"/>
      <c r="E8" s="16"/>
      <c r="F8" s="3" t="s">
        <v>7</v>
      </c>
      <c r="G8" s="39"/>
      <c r="H8" s="50" t="s">
        <v>99</v>
      </c>
      <c r="I8" s="50"/>
      <c r="J8" s="40"/>
      <c r="K8" s="58" t="s">
        <v>9</v>
      </c>
      <c r="L8" s="74" t="s">
        <v>11</v>
      </c>
      <c r="M8" s="9"/>
      <c r="N8" s="9"/>
      <c r="O8" s="9"/>
      <c r="P8" s="9"/>
      <c r="Q8" s="9"/>
      <c r="R8" s="80" t="s">
        <v>9</v>
      </c>
      <c r="S8" s="80" t="s">
        <v>9</v>
      </c>
      <c r="T8" s="63"/>
      <c r="U8" s="82"/>
      <c r="V8" s="104" t="s">
        <v>98</v>
      </c>
    </row>
    <row r="9" spans="1:22" x14ac:dyDescent="0.35">
      <c r="A9" s="43" t="s">
        <v>48</v>
      </c>
      <c r="B9" s="99" t="s">
        <v>7</v>
      </c>
      <c r="C9" s="20" t="s">
        <v>7</v>
      </c>
      <c r="D9" s="16"/>
      <c r="E9" s="16"/>
      <c r="F9" s="39"/>
      <c r="G9" s="39"/>
      <c r="H9" s="50"/>
      <c r="I9" s="50"/>
      <c r="J9" s="40"/>
      <c r="K9" s="58" t="s">
        <v>9</v>
      </c>
      <c r="L9" s="74"/>
      <c r="M9" s="9">
        <v>85</v>
      </c>
      <c r="N9" s="26" t="s">
        <v>251</v>
      </c>
      <c r="O9" s="9"/>
      <c r="P9" s="9"/>
      <c r="Q9" s="9"/>
      <c r="R9" s="80" t="s">
        <v>9</v>
      </c>
      <c r="S9" s="80" t="s">
        <v>9</v>
      </c>
      <c r="T9" s="63"/>
      <c r="U9" s="82" t="s">
        <v>87</v>
      </c>
      <c r="V9" s="28" t="s">
        <v>252</v>
      </c>
    </row>
    <row r="10" spans="1:22" x14ac:dyDescent="0.35">
      <c r="A10" s="43" t="s">
        <v>106</v>
      </c>
      <c r="B10" s="99" t="s">
        <v>7</v>
      </c>
      <c r="C10" s="16"/>
      <c r="D10" s="16"/>
      <c r="E10" s="16"/>
      <c r="F10" s="3" t="s">
        <v>7</v>
      </c>
      <c r="G10" s="39"/>
      <c r="H10" s="42" t="s">
        <v>9</v>
      </c>
      <c r="I10" s="42" t="s">
        <v>7</v>
      </c>
      <c r="J10" s="40"/>
      <c r="K10" s="58" t="s">
        <v>10</v>
      </c>
      <c r="L10" s="74"/>
      <c r="M10" s="9"/>
      <c r="N10" s="9"/>
      <c r="O10" s="9"/>
      <c r="P10" s="9"/>
      <c r="Q10" s="9"/>
      <c r="R10" s="63"/>
      <c r="S10" s="63"/>
      <c r="T10" s="63"/>
      <c r="U10" s="82"/>
      <c r="V10" s="59" t="s">
        <v>107</v>
      </c>
    </row>
    <row r="11" spans="1:22" x14ac:dyDescent="0.35">
      <c r="A11" s="44" t="s">
        <v>15</v>
      </c>
      <c r="B11" s="99" t="s">
        <v>7</v>
      </c>
      <c r="C11" s="20" t="s">
        <v>7</v>
      </c>
      <c r="D11" s="16"/>
      <c r="E11" s="16"/>
      <c r="F11" s="39"/>
      <c r="G11" s="39"/>
      <c r="H11" s="50"/>
      <c r="I11" s="50"/>
      <c r="J11" s="40"/>
      <c r="K11" s="58" t="s">
        <v>9</v>
      </c>
      <c r="L11" s="74">
        <v>0</v>
      </c>
      <c r="M11" s="9"/>
      <c r="N11" s="9"/>
      <c r="O11" s="9"/>
      <c r="P11" s="9"/>
      <c r="Q11" s="26" t="s">
        <v>120</v>
      </c>
      <c r="R11" s="80" t="s">
        <v>9</v>
      </c>
      <c r="S11" s="80" t="s">
        <v>9</v>
      </c>
      <c r="T11" s="63"/>
      <c r="U11" s="82">
        <v>1</v>
      </c>
    </row>
    <row r="12" spans="1:22" x14ac:dyDescent="0.35">
      <c r="A12" s="44" t="s">
        <v>14</v>
      </c>
      <c r="B12" s="99" t="s">
        <v>7</v>
      </c>
      <c r="C12" s="20" t="s">
        <v>7</v>
      </c>
      <c r="D12" s="16"/>
      <c r="E12" s="16"/>
      <c r="F12" s="39"/>
      <c r="G12" s="39"/>
      <c r="H12" s="42" t="s">
        <v>123</v>
      </c>
      <c r="I12" s="42" t="s">
        <v>11</v>
      </c>
      <c r="J12" s="40"/>
      <c r="K12" s="58" t="s">
        <v>9</v>
      </c>
      <c r="L12" s="74">
        <v>0</v>
      </c>
      <c r="M12" s="26" t="s">
        <v>127</v>
      </c>
      <c r="N12" s="26" t="s">
        <v>11</v>
      </c>
      <c r="O12" s="26" t="s">
        <v>11</v>
      </c>
      <c r="P12" s="26" t="s">
        <v>11</v>
      </c>
      <c r="Q12" s="9"/>
      <c r="R12" s="80" t="s">
        <v>9</v>
      </c>
      <c r="S12" s="80" t="s">
        <v>9</v>
      </c>
      <c r="T12" s="63"/>
      <c r="U12" s="82" t="s">
        <v>135</v>
      </c>
    </row>
    <row r="13" spans="1:22" x14ac:dyDescent="0.35">
      <c r="A13" s="44" t="s">
        <v>16</v>
      </c>
      <c r="B13" s="99" t="s">
        <v>7</v>
      </c>
      <c r="C13" s="20" t="s">
        <v>7</v>
      </c>
      <c r="D13" s="16"/>
      <c r="E13" s="20" t="s">
        <v>7</v>
      </c>
      <c r="F13" s="39"/>
      <c r="G13" s="39"/>
      <c r="H13" s="42" t="s">
        <v>9</v>
      </c>
      <c r="I13" s="50"/>
      <c r="J13" s="40"/>
      <c r="K13" s="58" t="s">
        <v>9</v>
      </c>
      <c r="L13" s="74">
        <v>0</v>
      </c>
      <c r="M13" s="26" t="s">
        <v>11</v>
      </c>
      <c r="N13" s="26" t="s">
        <v>11</v>
      </c>
      <c r="O13" s="26" t="s">
        <v>11</v>
      </c>
      <c r="P13" s="26" t="s">
        <v>11</v>
      </c>
      <c r="Q13" s="9"/>
      <c r="R13" s="80" t="s">
        <v>9</v>
      </c>
      <c r="S13" s="80" t="s">
        <v>9</v>
      </c>
      <c r="T13" s="63"/>
      <c r="U13" s="82">
        <v>15</v>
      </c>
    </row>
    <row r="14" spans="1:22" x14ac:dyDescent="0.35">
      <c r="A14" s="44" t="s">
        <v>17</v>
      </c>
      <c r="B14" s="99" t="s">
        <v>7</v>
      </c>
      <c r="C14" s="16"/>
      <c r="D14" s="16"/>
      <c r="E14" s="16"/>
      <c r="F14" s="39"/>
      <c r="G14" s="3" t="s">
        <v>7</v>
      </c>
      <c r="H14" s="50"/>
      <c r="I14" s="42" t="s">
        <v>7</v>
      </c>
      <c r="J14" s="40"/>
      <c r="K14" s="58" t="s">
        <v>9</v>
      </c>
      <c r="L14" s="74" t="s">
        <v>11</v>
      </c>
      <c r="M14" s="9"/>
      <c r="N14" s="9"/>
      <c r="O14" s="9"/>
      <c r="P14" s="9"/>
      <c r="Q14" s="9"/>
      <c r="R14" s="80" t="s">
        <v>9</v>
      </c>
      <c r="S14" s="80" t="s">
        <v>9</v>
      </c>
      <c r="T14" s="63"/>
      <c r="U14" s="82">
        <v>1</v>
      </c>
    </row>
    <row r="15" spans="1:22" x14ac:dyDescent="0.35">
      <c r="A15" s="44" t="s">
        <v>18</v>
      </c>
      <c r="B15" s="60"/>
      <c r="C15" s="16"/>
      <c r="D15" s="16"/>
      <c r="E15" s="16"/>
      <c r="F15" s="39"/>
      <c r="G15" s="39"/>
      <c r="H15" s="42" t="s">
        <v>9</v>
      </c>
      <c r="I15" s="42" t="s">
        <v>7</v>
      </c>
      <c r="J15" s="40"/>
      <c r="K15" s="40"/>
      <c r="L15" s="74" t="s">
        <v>11</v>
      </c>
      <c r="M15" s="26" t="s">
        <v>11</v>
      </c>
      <c r="N15" s="26" t="s">
        <v>11</v>
      </c>
      <c r="O15" s="26" t="s">
        <v>11</v>
      </c>
      <c r="P15" s="26" t="s">
        <v>11</v>
      </c>
      <c r="Q15" s="9"/>
      <c r="R15" s="80" t="s">
        <v>9</v>
      </c>
      <c r="S15" s="80" t="s">
        <v>9</v>
      </c>
      <c r="T15" s="63"/>
      <c r="U15" s="82" t="s">
        <v>11</v>
      </c>
    </row>
    <row r="16" spans="1:22" x14ac:dyDescent="0.35">
      <c r="A16" s="44" t="s">
        <v>19</v>
      </c>
      <c r="B16" s="99" t="s">
        <v>11</v>
      </c>
      <c r="C16" s="16"/>
      <c r="D16" s="16"/>
      <c r="E16" s="16"/>
      <c r="F16" s="39"/>
      <c r="G16" s="39"/>
      <c r="H16" s="50"/>
      <c r="I16" s="50"/>
      <c r="J16" s="40"/>
      <c r="K16" s="58" t="s">
        <v>11</v>
      </c>
      <c r="L16" s="74" t="s">
        <v>11</v>
      </c>
      <c r="M16" s="26" t="s">
        <v>11</v>
      </c>
      <c r="N16" s="26" t="s">
        <v>11</v>
      </c>
      <c r="O16" s="26" t="s">
        <v>11</v>
      </c>
      <c r="P16" s="26" t="s">
        <v>11</v>
      </c>
      <c r="Q16" s="9"/>
      <c r="R16" s="80" t="s">
        <v>9</v>
      </c>
      <c r="S16" s="80" t="s">
        <v>9</v>
      </c>
      <c r="T16" s="63"/>
      <c r="U16" s="82" t="s">
        <v>11</v>
      </c>
      <c r="V16" s="28" t="s">
        <v>144</v>
      </c>
    </row>
    <row r="17" spans="1:90" x14ac:dyDescent="0.35">
      <c r="A17" s="43" t="s">
        <v>36</v>
      </c>
      <c r="B17" s="99" t="s">
        <v>9</v>
      </c>
      <c r="C17" s="16"/>
      <c r="D17" s="16"/>
      <c r="E17" s="16"/>
      <c r="F17" s="39"/>
      <c r="G17" s="39"/>
      <c r="H17" s="42" t="s">
        <v>9</v>
      </c>
      <c r="I17" s="42" t="s">
        <v>7</v>
      </c>
      <c r="J17" s="40"/>
      <c r="K17" s="58" t="s">
        <v>9</v>
      </c>
      <c r="L17" s="74" t="s">
        <v>11</v>
      </c>
      <c r="M17" s="26" t="s">
        <v>11</v>
      </c>
      <c r="N17" s="26" t="s">
        <v>11</v>
      </c>
      <c r="O17" s="26" t="s">
        <v>11</v>
      </c>
      <c r="P17" s="26" t="s">
        <v>11</v>
      </c>
      <c r="Q17" s="9"/>
      <c r="R17" s="80" t="s">
        <v>9</v>
      </c>
      <c r="S17" s="80" t="s">
        <v>9</v>
      </c>
      <c r="T17" s="63"/>
      <c r="U17" s="82" t="s">
        <v>11</v>
      </c>
    </row>
    <row r="18" spans="1:90" x14ac:dyDescent="0.35">
      <c r="A18" s="44" t="s">
        <v>20</v>
      </c>
      <c r="B18" s="99" t="s">
        <v>7</v>
      </c>
      <c r="C18" s="20" t="s">
        <v>7</v>
      </c>
      <c r="D18" s="16"/>
      <c r="E18" s="16"/>
      <c r="F18" s="39"/>
      <c r="G18" s="39"/>
      <c r="H18" s="42" t="s">
        <v>9</v>
      </c>
      <c r="I18" s="50"/>
      <c r="J18" s="40"/>
      <c r="K18" s="58" t="s">
        <v>11</v>
      </c>
      <c r="L18" s="74">
        <v>0</v>
      </c>
      <c r="M18" s="26" t="s">
        <v>161</v>
      </c>
      <c r="N18" s="26" t="s">
        <v>162</v>
      </c>
      <c r="O18" s="26" t="s">
        <v>11</v>
      </c>
      <c r="P18" s="26" t="s">
        <v>11</v>
      </c>
      <c r="Q18" s="9"/>
      <c r="R18" s="80" t="s">
        <v>9</v>
      </c>
      <c r="S18" s="80" t="s">
        <v>9</v>
      </c>
      <c r="T18" s="80" t="s">
        <v>11</v>
      </c>
      <c r="U18" s="82"/>
    </row>
    <row r="19" spans="1:90" x14ac:dyDescent="0.35">
      <c r="A19" s="44" t="s">
        <v>21</v>
      </c>
      <c r="B19" s="99" t="s">
        <v>9</v>
      </c>
      <c r="C19" s="17"/>
      <c r="D19" s="17"/>
      <c r="E19" s="17"/>
      <c r="F19" s="10"/>
      <c r="G19" s="10"/>
      <c r="H19" s="52"/>
      <c r="I19" s="52"/>
      <c r="J19" s="11"/>
      <c r="K19" s="100" t="s">
        <v>9</v>
      </c>
      <c r="L19" s="76" t="s">
        <v>11</v>
      </c>
      <c r="M19" s="35" t="s">
        <v>11</v>
      </c>
      <c r="N19" s="35" t="s">
        <v>11</v>
      </c>
      <c r="O19" s="35" t="s">
        <v>11</v>
      </c>
      <c r="P19" s="35" t="s">
        <v>11</v>
      </c>
      <c r="Q19" s="9"/>
      <c r="R19" s="80" t="s">
        <v>11</v>
      </c>
      <c r="S19" s="80" t="s">
        <v>11</v>
      </c>
      <c r="T19" s="63"/>
      <c r="U19" s="88" t="s">
        <v>11</v>
      </c>
    </row>
    <row r="20" spans="1:90" x14ac:dyDescent="0.35">
      <c r="A20" s="43" t="s">
        <v>281</v>
      </c>
      <c r="B20" s="99" t="s">
        <v>9</v>
      </c>
      <c r="C20" s="25"/>
      <c r="D20" s="17"/>
      <c r="E20" s="17"/>
      <c r="F20" s="10"/>
      <c r="G20" s="10"/>
      <c r="H20" s="101" t="s">
        <v>9</v>
      </c>
      <c r="I20" s="101" t="s">
        <v>7</v>
      </c>
      <c r="J20" s="11"/>
      <c r="K20" s="100"/>
      <c r="L20" s="76"/>
      <c r="M20" s="35"/>
      <c r="N20" s="35"/>
      <c r="O20" s="35"/>
      <c r="P20" s="35"/>
      <c r="Q20" s="9"/>
      <c r="R20" s="80" t="s">
        <v>11</v>
      </c>
      <c r="S20" s="80" t="s">
        <v>9</v>
      </c>
      <c r="T20" s="63"/>
      <c r="U20" s="88" t="s">
        <v>11</v>
      </c>
    </row>
    <row r="21" spans="1:90" x14ac:dyDescent="0.35">
      <c r="A21" s="43" t="s">
        <v>22</v>
      </c>
      <c r="B21" s="99" t="s">
        <v>7</v>
      </c>
      <c r="C21" s="10"/>
      <c r="D21" s="10"/>
      <c r="E21" s="10"/>
      <c r="F21" s="10"/>
      <c r="G21" s="10"/>
      <c r="H21" s="101" t="s">
        <v>11</v>
      </c>
      <c r="I21" s="101" t="s">
        <v>7</v>
      </c>
      <c r="J21" s="11"/>
      <c r="K21" s="11"/>
      <c r="L21" s="76" t="s">
        <v>11</v>
      </c>
      <c r="M21" s="35" t="s">
        <v>11</v>
      </c>
      <c r="N21" s="35" t="s">
        <v>11</v>
      </c>
      <c r="O21" s="35" t="s">
        <v>11</v>
      </c>
      <c r="P21" s="35" t="s">
        <v>11</v>
      </c>
      <c r="Q21" s="9"/>
      <c r="R21" s="80" t="s">
        <v>9</v>
      </c>
      <c r="S21" s="80" t="s">
        <v>9</v>
      </c>
      <c r="T21" s="63"/>
      <c r="U21" s="88"/>
    </row>
    <row r="22" spans="1:90" s="1" customFormat="1" x14ac:dyDescent="0.35">
      <c r="A22" s="43" t="s">
        <v>37</v>
      </c>
      <c r="B22" s="99" t="s">
        <v>9</v>
      </c>
      <c r="C22" s="27"/>
      <c r="D22" s="27"/>
      <c r="E22" s="27"/>
      <c r="F22" s="27"/>
      <c r="G22" s="27"/>
      <c r="H22" s="53" t="s">
        <v>9</v>
      </c>
      <c r="I22" s="53" t="s">
        <v>7</v>
      </c>
      <c r="J22" s="11"/>
      <c r="K22" s="100" t="s">
        <v>9</v>
      </c>
      <c r="L22" s="76" t="s">
        <v>11</v>
      </c>
      <c r="M22" s="26" t="s">
        <v>11</v>
      </c>
      <c r="N22" s="26" t="s">
        <v>11</v>
      </c>
      <c r="O22" s="26" t="s">
        <v>11</v>
      </c>
      <c r="P22" s="26" t="s">
        <v>11</v>
      </c>
      <c r="Q22" s="9"/>
      <c r="R22" s="80" t="s">
        <v>9</v>
      </c>
      <c r="S22" s="80" t="s">
        <v>9</v>
      </c>
      <c r="T22" s="65"/>
      <c r="U22" s="82" t="s">
        <v>11</v>
      </c>
    </row>
    <row r="23" spans="1:90" s="15" customFormat="1" x14ac:dyDescent="0.35">
      <c r="A23" s="44" t="s">
        <v>23</v>
      </c>
      <c r="B23" s="99" t="s">
        <v>7</v>
      </c>
      <c r="C23" s="20"/>
      <c r="D23" s="20" t="s">
        <v>7</v>
      </c>
      <c r="E23" s="16"/>
      <c r="F23" s="41"/>
      <c r="G23" s="41"/>
      <c r="H23" s="42" t="s">
        <v>9</v>
      </c>
      <c r="I23" s="50"/>
      <c r="J23" s="40"/>
      <c r="K23" s="58" t="s">
        <v>9</v>
      </c>
      <c r="L23" s="74" t="s">
        <v>11</v>
      </c>
      <c r="M23" s="26">
        <v>85</v>
      </c>
      <c r="N23" s="9">
        <v>2000</v>
      </c>
      <c r="O23" s="26" t="s">
        <v>11</v>
      </c>
      <c r="P23" s="9"/>
      <c r="Q23" s="9"/>
      <c r="R23" s="80" t="s">
        <v>9</v>
      </c>
      <c r="S23" s="80" t="s">
        <v>9</v>
      </c>
      <c r="T23" s="63"/>
      <c r="U23" s="82">
        <v>10</v>
      </c>
    </row>
    <row r="24" spans="1:90" s="15" customFormat="1" x14ac:dyDescent="0.35">
      <c r="A24" s="43" t="s">
        <v>42</v>
      </c>
      <c r="B24" s="99" t="s">
        <v>7</v>
      </c>
      <c r="C24" s="3" t="s">
        <v>7</v>
      </c>
      <c r="D24" s="41"/>
      <c r="E24" s="41"/>
      <c r="F24" s="41"/>
      <c r="G24" s="41"/>
      <c r="H24" s="42" t="s">
        <v>188</v>
      </c>
      <c r="I24" s="42" t="s">
        <v>11</v>
      </c>
      <c r="J24" s="40"/>
      <c r="K24" s="58" t="s">
        <v>9</v>
      </c>
      <c r="L24" s="74">
        <v>0</v>
      </c>
      <c r="M24" s="26" t="s">
        <v>11</v>
      </c>
      <c r="N24" s="26" t="s">
        <v>11</v>
      </c>
      <c r="O24" s="26" t="s">
        <v>11</v>
      </c>
      <c r="P24" s="26" t="s">
        <v>11</v>
      </c>
      <c r="Q24" s="9"/>
      <c r="R24" s="80" t="s">
        <v>9</v>
      </c>
      <c r="S24" s="80" t="s">
        <v>9</v>
      </c>
      <c r="T24" s="63"/>
      <c r="U24" s="82" t="s">
        <v>191</v>
      </c>
    </row>
    <row r="25" spans="1:90" x14ac:dyDescent="0.35">
      <c r="A25" s="43" t="s">
        <v>43</v>
      </c>
      <c r="B25" s="99" t="s">
        <v>9</v>
      </c>
      <c r="C25" s="20" t="s">
        <v>7</v>
      </c>
      <c r="D25" s="16"/>
      <c r="E25" s="16"/>
      <c r="F25" s="41"/>
      <c r="G25" s="41"/>
      <c r="H25" s="42" t="s">
        <v>192</v>
      </c>
      <c r="I25" s="42" t="s">
        <v>7</v>
      </c>
      <c r="J25" s="40"/>
      <c r="K25" s="58" t="s">
        <v>9</v>
      </c>
      <c r="L25" s="74">
        <v>0</v>
      </c>
      <c r="M25" s="26" t="s">
        <v>11</v>
      </c>
      <c r="N25" s="26" t="s">
        <v>11</v>
      </c>
      <c r="O25" s="26" t="s">
        <v>11</v>
      </c>
      <c r="P25" s="26" t="s">
        <v>11</v>
      </c>
      <c r="Q25" s="9"/>
      <c r="R25" s="80" t="s">
        <v>9</v>
      </c>
      <c r="S25" s="80" t="s">
        <v>9</v>
      </c>
      <c r="T25" s="63"/>
      <c r="U25" s="82">
        <v>5</v>
      </c>
    </row>
    <row r="26" spans="1:90" x14ac:dyDescent="0.35">
      <c r="A26" s="43" t="s">
        <v>292</v>
      </c>
      <c r="B26" s="99" t="s">
        <v>7</v>
      </c>
      <c r="C26" s="20" t="s">
        <v>7</v>
      </c>
      <c r="D26" s="16"/>
      <c r="E26" s="16"/>
      <c r="F26" s="126"/>
      <c r="G26" s="126"/>
      <c r="H26" s="42" t="s">
        <v>123</v>
      </c>
      <c r="I26" s="42"/>
      <c r="J26" s="40"/>
      <c r="K26" s="58" t="s">
        <v>9</v>
      </c>
      <c r="L26" s="74"/>
      <c r="M26" s="26"/>
      <c r="N26" s="26"/>
      <c r="O26" s="26"/>
      <c r="P26" s="26"/>
      <c r="Q26" s="9"/>
      <c r="R26" s="80" t="s">
        <v>9</v>
      </c>
      <c r="S26" s="80" t="s">
        <v>9</v>
      </c>
      <c r="T26" s="63"/>
      <c r="U26" s="82">
        <v>5</v>
      </c>
    </row>
    <row r="27" spans="1:90" x14ac:dyDescent="0.35">
      <c r="A27" s="44" t="s">
        <v>24</v>
      </c>
      <c r="B27" s="99" t="s">
        <v>7</v>
      </c>
      <c r="C27" s="20"/>
      <c r="D27" s="20" t="s">
        <v>7</v>
      </c>
      <c r="E27" s="20"/>
      <c r="F27" s="3"/>
      <c r="G27" s="3"/>
      <c r="H27" s="42" t="s">
        <v>123</v>
      </c>
      <c r="I27" s="42" t="s">
        <v>11</v>
      </c>
      <c r="J27" s="40"/>
      <c r="K27" s="58" t="s">
        <v>9</v>
      </c>
      <c r="L27" s="74">
        <v>0</v>
      </c>
      <c r="M27" s="26" t="s">
        <v>11</v>
      </c>
      <c r="N27" s="26" t="s">
        <v>11</v>
      </c>
      <c r="O27" s="26" t="s">
        <v>11</v>
      </c>
      <c r="P27" s="26" t="s">
        <v>11</v>
      </c>
      <c r="Q27" s="9"/>
      <c r="R27" s="80" t="s">
        <v>9</v>
      </c>
      <c r="S27" s="80" t="s">
        <v>9</v>
      </c>
      <c r="T27" s="63"/>
      <c r="U27" s="82">
        <v>6</v>
      </c>
    </row>
    <row r="28" spans="1:90" s="13" customFormat="1" x14ac:dyDescent="0.35">
      <c r="A28" s="44" t="s">
        <v>25</v>
      </c>
      <c r="B28" s="99" t="s">
        <v>7</v>
      </c>
      <c r="C28" s="19" t="s">
        <v>7</v>
      </c>
      <c r="D28" s="19"/>
      <c r="E28" s="19"/>
      <c r="F28" s="14"/>
      <c r="G28" s="14"/>
      <c r="H28" s="54" t="s">
        <v>11</v>
      </c>
      <c r="I28" s="54" t="s">
        <v>11</v>
      </c>
      <c r="J28" s="11"/>
      <c r="K28" s="11"/>
      <c r="L28" s="76" t="s">
        <v>11</v>
      </c>
      <c r="M28" s="26" t="s">
        <v>11</v>
      </c>
      <c r="N28" s="26" t="s">
        <v>11</v>
      </c>
      <c r="O28" s="26" t="s">
        <v>11</v>
      </c>
      <c r="P28" s="26" t="s">
        <v>11</v>
      </c>
      <c r="Q28" s="9"/>
      <c r="R28" s="80" t="s">
        <v>9</v>
      </c>
      <c r="S28" s="80" t="s">
        <v>9</v>
      </c>
      <c r="T28" s="63"/>
      <c r="U28" s="88"/>
    </row>
    <row r="29" spans="1:90" s="46" customFormat="1" x14ac:dyDescent="0.35">
      <c r="A29" s="43" t="s">
        <v>44</v>
      </c>
      <c r="B29" s="99" t="s">
        <v>7</v>
      </c>
      <c r="C29" s="19" t="s">
        <v>7</v>
      </c>
      <c r="D29" s="19"/>
      <c r="E29" s="19" t="s">
        <v>136</v>
      </c>
      <c r="F29" s="14"/>
      <c r="G29" s="14"/>
      <c r="H29" s="54" t="s">
        <v>9</v>
      </c>
      <c r="I29" s="54" t="s">
        <v>11</v>
      </c>
      <c r="J29" s="11"/>
      <c r="K29" s="100" t="s">
        <v>9</v>
      </c>
      <c r="L29" s="76">
        <v>0</v>
      </c>
      <c r="M29" s="26" t="s">
        <v>11</v>
      </c>
      <c r="N29" s="26" t="s">
        <v>11</v>
      </c>
      <c r="O29" s="26" t="s">
        <v>11</v>
      </c>
      <c r="P29" s="26" t="s">
        <v>11</v>
      </c>
      <c r="Q29" s="9"/>
      <c r="R29" s="80" t="s">
        <v>9</v>
      </c>
      <c r="S29" s="80" t="s">
        <v>9</v>
      </c>
      <c r="T29" s="63"/>
      <c r="U29" s="88">
        <v>5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</row>
    <row r="30" spans="1:90" s="34" customFormat="1" x14ac:dyDescent="0.35">
      <c r="A30" s="44" t="s">
        <v>38</v>
      </c>
      <c r="B30" s="99" t="s">
        <v>9</v>
      </c>
      <c r="C30" s="19"/>
      <c r="D30" s="19"/>
      <c r="E30" s="19"/>
      <c r="F30" s="14"/>
      <c r="G30" s="14"/>
      <c r="H30" s="54" t="s">
        <v>9</v>
      </c>
      <c r="I30" s="54" t="s">
        <v>7</v>
      </c>
      <c r="J30" s="11"/>
      <c r="K30" s="11"/>
      <c r="L30" s="76"/>
      <c r="M30" s="9"/>
      <c r="N30" s="9"/>
      <c r="O30" s="9"/>
      <c r="P30" s="9"/>
      <c r="Q30" s="9"/>
      <c r="R30" s="80" t="s">
        <v>9</v>
      </c>
      <c r="S30" s="80" t="s">
        <v>11</v>
      </c>
      <c r="T30" s="63"/>
      <c r="U30" s="88" t="s">
        <v>11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</row>
    <row r="31" spans="1:90" x14ac:dyDescent="0.35">
      <c r="A31" s="44" t="s">
        <v>26</v>
      </c>
      <c r="B31" s="99" t="s">
        <v>7</v>
      </c>
      <c r="C31" s="20" t="s">
        <v>7</v>
      </c>
      <c r="D31" s="16"/>
      <c r="E31" s="16"/>
      <c r="F31" s="41"/>
      <c r="G31" s="41"/>
      <c r="H31" s="42" t="s">
        <v>9</v>
      </c>
      <c r="I31" s="50"/>
      <c r="J31" s="40"/>
      <c r="K31" s="58" t="s">
        <v>9</v>
      </c>
      <c r="L31" s="74">
        <v>0</v>
      </c>
      <c r="M31" s="9">
        <v>55</v>
      </c>
      <c r="N31" s="26" t="s">
        <v>218</v>
      </c>
      <c r="O31" s="26" t="s">
        <v>11</v>
      </c>
      <c r="P31" s="26" t="s">
        <v>11</v>
      </c>
      <c r="Q31" s="9"/>
      <c r="R31" s="120" t="s">
        <v>9</v>
      </c>
      <c r="S31" s="120" t="s">
        <v>9</v>
      </c>
      <c r="T31" s="80" t="s">
        <v>221</v>
      </c>
      <c r="U31" s="82">
        <v>10</v>
      </c>
    </row>
    <row r="32" spans="1:90" x14ac:dyDescent="0.35">
      <c r="A32" s="43" t="s">
        <v>45</v>
      </c>
      <c r="B32" s="99" t="s">
        <v>7</v>
      </c>
      <c r="C32" s="20" t="s">
        <v>7</v>
      </c>
      <c r="D32" s="16"/>
      <c r="E32" s="16"/>
      <c r="F32" s="3" t="s">
        <v>7</v>
      </c>
      <c r="G32" s="41"/>
      <c r="H32" s="42" t="s">
        <v>9</v>
      </c>
      <c r="I32" s="50"/>
      <c r="J32" s="40"/>
      <c r="K32" s="58" t="s">
        <v>10</v>
      </c>
      <c r="L32" s="74" t="s">
        <v>11</v>
      </c>
      <c r="M32" s="26">
        <v>40</v>
      </c>
      <c r="N32" s="26" t="s">
        <v>11</v>
      </c>
      <c r="O32" s="26" t="s">
        <v>11</v>
      </c>
      <c r="P32" s="26" t="s">
        <v>11</v>
      </c>
      <c r="Q32" s="9"/>
      <c r="R32" s="120" t="s">
        <v>9</v>
      </c>
      <c r="S32" s="120" t="s">
        <v>9</v>
      </c>
      <c r="T32" s="63"/>
      <c r="U32" s="82">
        <v>10</v>
      </c>
    </row>
    <row r="33" spans="1:30" s="5" customFormat="1" x14ac:dyDescent="0.35">
      <c r="A33" s="47" t="s">
        <v>27</v>
      </c>
      <c r="B33" s="61" t="s">
        <v>7</v>
      </c>
      <c r="C33" s="18" t="s">
        <v>7</v>
      </c>
      <c r="D33" s="18"/>
      <c r="E33" s="18"/>
      <c r="F33" s="6"/>
      <c r="G33" s="6"/>
      <c r="H33" s="55" t="s">
        <v>9</v>
      </c>
      <c r="I33" s="55"/>
      <c r="J33" s="38"/>
      <c r="K33" s="38" t="s">
        <v>9</v>
      </c>
      <c r="L33" s="77">
        <v>0</v>
      </c>
      <c r="M33" s="7"/>
      <c r="N33" s="7"/>
      <c r="O33" s="7"/>
      <c r="P33" s="7"/>
      <c r="Q33" s="9"/>
      <c r="R33" s="120" t="s">
        <v>9</v>
      </c>
      <c r="S33" s="120" t="s">
        <v>9</v>
      </c>
      <c r="T33" s="66"/>
      <c r="U33" s="71">
        <v>10</v>
      </c>
    </row>
    <row r="34" spans="1:30" s="5" customFormat="1" x14ac:dyDescent="0.35">
      <c r="A34" s="47" t="s">
        <v>46</v>
      </c>
      <c r="B34" s="61" t="s">
        <v>7</v>
      </c>
      <c r="C34" s="18" t="s">
        <v>7</v>
      </c>
      <c r="D34" s="18"/>
      <c r="E34" s="18"/>
      <c r="F34" s="6" t="s">
        <v>7</v>
      </c>
      <c r="G34" s="6"/>
      <c r="H34" s="55" t="s">
        <v>233</v>
      </c>
      <c r="I34" s="55"/>
      <c r="J34" s="38"/>
      <c r="K34" s="38"/>
      <c r="L34" s="77">
        <v>0</v>
      </c>
      <c r="M34" s="7" t="s">
        <v>234</v>
      </c>
      <c r="N34" s="7" t="s">
        <v>11</v>
      </c>
      <c r="O34" s="7" t="s">
        <v>11</v>
      </c>
      <c r="P34" s="7" t="s">
        <v>11</v>
      </c>
      <c r="Q34" s="9"/>
      <c r="R34" s="120" t="s">
        <v>9</v>
      </c>
      <c r="S34" s="120" t="s">
        <v>9</v>
      </c>
      <c r="T34" s="66"/>
      <c r="U34" s="71">
        <v>5</v>
      </c>
      <c r="V34" s="118" t="s">
        <v>235</v>
      </c>
    </row>
    <row r="35" spans="1:30" s="5" customFormat="1" x14ac:dyDescent="0.35">
      <c r="A35" s="47" t="s">
        <v>30</v>
      </c>
      <c r="B35" s="61" t="s">
        <v>7</v>
      </c>
      <c r="C35" s="18"/>
      <c r="D35" s="18"/>
      <c r="E35" s="18"/>
      <c r="F35" s="6" t="s">
        <v>7</v>
      </c>
      <c r="G35" s="6"/>
      <c r="H35" s="55" t="s">
        <v>11</v>
      </c>
      <c r="I35" s="55"/>
      <c r="J35" s="38"/>
      <c r="K35" s="38"/>
      <c r="L35" s="77" t="s">
        <v>11</v>
      </c>
      <c r="M35" s="7" t="s">
        <v>11</v>
      </c>
      <c r="N35" s="7" t="s">
        <v>11</v>
      </c>
      <c r="O35" s="7"/>
      <c r="P35" s="7" t="s">
        <v>11</v>
      </c>
      <c r="Q35" s="9"/>
      <c r="R35" s="120" t="s">
        <v>9</v>
      </c>
      <c r="S35" s="120" t="s">
        <v>9</v>
      </c>
      <c r="T35" s="66"/>
      <c r="U35" s="71" t="s">
        <v>11</v>
      </c>
    </row>
    <row r="36" spans="1:30" x14ac:dyDescent="0.35">
      <c r="A36" s="43" t="s">
        <v>47</v>
      </c>
      <c r="B36" s="99" t="s">
        <v>9</v>
      </c>
      <c r="C36" s="16"/>
      <c r="D36" s="16"/>
      <c r="E36" s="16"/>
      <c r="F36" s="41"/>
      <c r="G36" s="41"/>
      <c r="H36" s="42" t="s">
        <v>11</v>
      </c>
      <c r="I36" s="42" t="s">
        <v>7</v>
      </c>
      <c r="J36" s="2"/>
      <c r="K36" s="2" t="s">
        <v>9</v>
      </c>
      <c r="L36" s="78" t="s">
        <v>11</v>
      </c>
      <c r="M36" s="26" t="s">
        <v>11</v>
      </c>
      <c r="N36" s="26" t="s">
        <v>11</v>
      </c>
      <c r="O36" s="26" t="s">
        <v>11</v>
      </c>
      <c r="P36" s="26" t="s">
        <v>11</v>
      </c>
      <c r="Q36" s="9"/>
      <c r="R36" s="80" t="s">
        <v>11</v>
      </c>
      <c r="S36" s="80" t="s">
        <v>9</v>
      </c>
      <c r="T36" s="63"/>
      <c r="U36" s="82">
        <v>1</v>
      </c>
    </row>
    <row r="37" spans="1:30" x14ac:dyDescent="0.35">
      <c r="A37" s="43" t="s">
        <v>265</v>
      </c>
      <c r="B37" s="99" t="s">
        <v>7</v>
      </c>
      <c r="C37" s="20"/>
      <c r="D37" s="20" t="s">
        <v>7</v>
      </c>
      <c r="E37" s="16"/>
      <c r="F37" s="3"/>
      <c r="G37" s="41"/>
      <c r="H37" s="42" t="s">
        <v>9</v>
      </c>
      <c r="I37" s="42"/>
      <c r="J37" s="2"/>
      <c r="K37" s="124" t="s">
        <v>9</v>
      </c>
      <c r="L37" s="78">
        <v>0</v>
      </c>
      <c r="M37" s="9"/>
      <c r="N37" s="9"/>
      <c r="O37" s="9"/>
      <c r="P37" s="9"/>
      <c r="Q37" s="9"/>
      <c r="R37" s="80" t="s">
        <v>9</v>
      </c>
      <c r="S37" s="80" t="s">
        <v>9</v>
      </c>
      <c r="T37" s="63"/>
      <c r="U37" s="82" t="s">
        <v>272</v>
      </c>
    </row>
    <row r="38" spans="1:30" s="15" customFormat="1" x14ac:dyDescent="0.35">
      <c r="A38" s="127"/>
      <c r="B38" s="127"/>
      <c r="C38" s="128"/>
      <c r="D38" s="128"/>
      <c r="E38" s="128"/>
      <c r="J38" s="129"/>
      <c r="K38" s="129"/>
      <c r="L38" s="130"/>
      <c r="U38" s="131"/>
    </row>
    <row r="39" spans="1:30" s="15" customFormat="1" x14ac:dyDescent="0.35">
      <c r="A39" s="127"/>
      <c r="B39" s="127"/>
      <c r="C39" s="128"/>
      <c r="D39" s="128"/>
      <c r="E39" s="128"/>
      <c r="J39" s="129"/>
      <c r="K39" s="129"/>
      <c r="L39" s="130"/>
      <c r="U39" s="131"/>
    </row>
    <row r="40" spans="1:30" s="15" customFormat="1" x14ac:dyDescent="0.35">
      <c r="A40" s="127" t="s">
        <v>276</v>
      </c>
      <c r="B40" s="127">
        <f xml:space="preserve"> COUNTIF(B5:B37,"X")</f>
        <v>23</v>
      </c>
      <c r="C40" s="127">
        <f t="shared" ref="C40:K40" si="0" xml:space="preserve"> COUNTIF(C5:C37,"X")</f>
        <v>15</v>
      </c>
      <c r="D40" s="127">
        <f t="shared" si="0"/>
        <v>3</v>
      </c>
      <c r="E40" s="127">
        <f t="shared" si="0"/>
        <v>2</v>
      </c>
      <c r="F40" s="127">
        <f t="shared" si="0"/>
        <v>5</v>
      </c>
      <c r="G40" s="127">
        <f t="shared" si="0"/>
        <v>1</v>
      </c>
      <c r="H40" s="15">
        <f>COUNTIF(H5:H37,"&lt;&gt;N")-COUNTIF(H5:H37,"-")-COUNTIF(H5:H37,"")</f>
        <v>8</v>
      </c>
      <c r="I40" s="127">
        <f t="shared" si="0"/>
        <v>12</v>
      </c>
      <c r="J40" s="127">
        <f t="shared" si="0"/>
        <v>1</v>
      </c>
      <c r="K40" s="127">
        <f t="shared" si="0"/>
        <v>0</v>
      </c>
      <c r="L40" s="127">
        <f xml:space="preserve"> SUM(L5:L37)</f>
        <v>0</v>
      </c>
      <c r="M40" s="127"/>
      <c r="N40" s="127"/>
      <c r="O40" s="127">
        <f xml:space="preserve"> COUNTIF(O5:O37,"X")</f>
        <v>0</v>
      </c>
      <c r="P40" s="127"/>
      <c r="Q40" s="127"/>
      <c r="R40" s="127">
        <f t="shared" ref="R40:S40" si="1" xml:space="preserve"> COUNTIF(R5:R37,"X")</f>
        <v>0</v>
      </c>
      <c r="S40" s="127">
        <f t="shared" si="1"/>
        <v>0</v>
      </c>
      <c r="T40" s="127"/>
      <c r="U40" s="127"/>
      <c r="V40" s="127"/>
      <c r="W40" s="127"/>
      <c r="X40" s="127"/>
      <c r="Y40" s="127"/>
      <c r="AA40" s="127"/>
      <c r="AB40" s="131"/>
      <c r="AC40" s="131"/>
      <c r="AD40" s="131"/>
    </row>
    <row r="41" spans="1:30" s="15" customFormat="1" x14ac:dyDescent="0.35">
      <c r="A41" s="127" t="s">
        <v>277</v>
      </c>
      <c r="B41" s="127">
        <f xml:space="preserve"> COUNTIF(B5:B37,"N")</f>
        <v>8</v>
      </c>
      <c r="C41" s="127">
        <f t="shared" ref="C41:K41" si="2" xml:space="preserve"> COUNTIF(C5:C37,"N")</f>
        <v>0</v>
      </c>
      <c r="D41" s="127">
        <f t="shared" si="2"/>
        <v>0</v>
      </c>
      <c r="E41" s="127">
        <f t="shared" si="2"/>
        <v>0</v>
      </c>
      <c r="F41" s="127">
        <f t="shared" si="2"/>
        <v>0</v>
      </c>
      <c r="G41" s="127">
        <f t="shared" si="2"/>
        <v>0</v>
      </c>
      <c r="H41" s="127">
        <f xml:space="preserve"> COUNTIF(H5:H37,"N")</f>
        <v>14</v>
      </c>
      <c r="I41" s="127">
        <f t="shared" si="2"/>
        <v>0</v>
      </c>
      <c r="J41" s="127">
        <f t="shared" si="2"/>
        <v>0</v>
      </c>
      <c r="K41" s="127">
        <f t="shared" si="2"/>
        <v>20</v>
      </c>
      <c r="L41" s="130"/>
      <c r="O41" s="127">
        <f t="shared" ref="O41:S41" si="3" xml:space="preserve"> COUNTIF(O5:O37,"N")</f>
        <v>0</v>
      </c>
      <c r="P41" s="127"/>
      <c r="Q41" s="127"/>
      <c r="R41" s="127">
        <f t="shared" si="3"/>
        <v>28</v>
      </c>
      <c r="S41" s="127">
        <f t="shared" si="3"/>
        <v>29</v>
      </c>
      <c r="U41" s="127"/>
      <c r="V41" s="127"/>
      <c r="W41" s="127"/>
      <c r="X41" s="127"/>
      <c r="Y41" s="127"/>
      <c r="Z41" s="127"/>
      <c r="AA41" s="127"/>
      <c r="AB41" s="131"/>
      <c r="AC41" s="131"/>
      <c r="AD41" s="131"/>
    </row>
    <row r="42" spans="1:30" s="15" customFormat="1" x14ac:dyDescent="0.35">
      <c r="A42" s="127"/>
      <c r="B42" s="127"/>
      <c r="C42" s="128"/>
      <c r="D42" s="128"/>
      <c r="E42" s="128"/>
      <c r="J42" s="129"/>
      <c r="K42" s="129"/>
      <c r="L42" s="127">
        <f xml:space="preserve"> COUNTIF(L5:L37,"&gt;0")</f>
        <v>0</v>
      </c>
      <c r="U42" s="131"/>
    </row>
    <row r="43" spans="1:30" s="15" customFormat="1" x14ac:dyDescent="0.35">
      <c r="A43" s="127"/>
      <c r="B43" s="127"/>
      <c r="C43" s="128"/>
      <c r="D43" s="128"/>
      <c r="E43" s="128"/>
      <c r="J43" s="129"/>
      <c r="K43" s="129"/>
      <c r="L43" s="130"/>
      <c r="U43" s="131"/>
    </row>
    <row r="44" spans="1:30" s="15" customFormat="1" x14ac:dyDescent="0.35">
      <c r="A44" s="127"/>
      <c r="B44" s="127"/>
      <c r="C44" s="128"/>
      <c r="D44" s="128"/>
      <c r="E44" s="128"/>
      <c r="J44" s="129"/>
      <c r="K44" s="129"/>
      <c r="L44" s="130"/>
      <c r="U44" s="131"/>
    </row>
    <row r="45" spans="1:30" s="15" customFormat="1" x14ac:dyDescent="0.35">
      <c r="A45" s="127"/>
      <c r="B45" s="127"/>
      <c r="C45" s="128"/>
      <c r="D45" s="128"/>
      <c r="E45" s="128"/>
      <c r="J45" s="129"/>
      <c r="K45" s="129"/>
      <c r="L45" s="130"/>
      <c r="U45" s="131"/>
    </row>
    <row r="46" spans="1:30" s="15" customFormat="1" x14ac:dyDescent="0.35">
      <c r="A46" s="127"/>
      <c r="B46" s="127"/>
      <c r="C46" s="128"/>
      <c r="D46" s="128"/>
      <c r="E46" s="128"/>
      <c r="J46" s="129"/>
      <c r="K46" s="129"/>
      <c r="L46" s="130"/>
      <c r="U46" s="131"/>
    </row>
    <row r="47" spans="1:30" s="15" customFormat="1" x14ac:dyDescent="0.35">
      <c r="A47" s="127"/>
      <c r="B47" s="127"/>
      <c r="C47" s="128"/>
      <c r="D47" s="128"/>
      <c r="E47" s="128"/>
      <c r="J47" s="129"/>
      <c r="K47" s="129"/>
      <c r="L47" s="130"/>
      <c r="U47" s="131"/>
    </row>
    <row r="48" spans="1:30" s="15" customFormat="1" x14ac:dyDescent="0.35">
      <c r="A48" s="127"/>
      <c r="B48" s="127"/>
      <c r="C48" s="128"/>
      <c r="D48" s="128"/>
      <c r="E48" s="128"/>
      <c r="J48" s="129"/>
      <c r="K48" s="129"/>
      <c r="L48" s="130"/>
      <c r="U48" s="131"/>
    </row>
    <row r="49" spans="1:21" s="15" customFormat="1" x14ac:dyDescent="0.35">
      <c r="A49" s="127"/>
      <c r="B49" s="127"/>
      <c r="C49" s="128"/>
      <c r="D49" s="128"/>
      <c r="E49" s="128"/>
      <c r="J49" s="129"/>
      <c r="K49" s="129"/>
      <c r="L49" s="130"/>
      <c r="U49" s="131"/>
    </row>
    <row r="50" spans="1:21" s="15" customFormat="1" x14ac:dyDescent="0.35">
      <c r="A50" s="127"/>
      <c r="B50" s="127"/>
      <c r="C50" s="128"/>
      <c r="D50" s="128"/>
      <c r="E50" s="128"/>
      <c r="J50" s="129"/>
      <c r="K50" s="129"/>
      <c r="L50" s="130"/>
      <c r="U50" s="131"/>
    </row>
    <row r="51" spans="1:21" s="15" customFormat="1" x14ac:dyDescent="0.35">
      <c r="A51" s="127"/>
      <c r="B51" s="127"/>
      <c r="C51" s="128"/>
      <c r="D51" s="128"/>
      <c r="E51" s="128"/>
      <c r="J51" s="129"/>
      <c r="K51" s="129"/>
      <c r="L51" s="130"/>
      <c r="U51" s="131"/>
    </row>
    <row r="52" spans="1:21" s="15" customFormat="1" x14ac:dyDescent="0.35">
      <c r="L52" s="131"/>
      <c r="U52" s="131"/>
    </row>
  </sheetData>
  <mergeCells count="5">
    <mergeCell ref="A1:A3"/>
    <mergeCell ref="C1:F1"/>
    <mergeCell ref="J1:K1"/>
    <mergeCell ref="M1:P1"/>
    <mergeCell ref="R1:T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52"/>
  <sheetViews>
    <sheetView topLeftCell="A3" zoomScale="80" zoomScaleNormal="80" workbookViewId="0">
      <pane ySplit="2" topLeftCell="A32" activePane="bottomLeft" state="frozen"/>
      <selection activeCell="A3" sqref="A3"/>
      <selection pane="bottomLeft" activeCell="B40" sqref="B40:S40"/>
    </sheetView>
  </sheetViews>
  <sheetFormatPr defaultColWidth="9.1796875" defaultRowHeight="14.5" x14ac:dyDescent="0.35"/>
  <cols>
    <col min="1" max="2" width="12.7265625" style="4" customWidth="1"/>
    <col min="3" max="11" width="9.1796875" style="4"/>
    <col min="12" max="12" width="9.1796875" style="79"/>
    <col min="13" max="13" width="17.453125" style="4" customWidth="1"/>
    <col min="14" max="14" width="15.81640625" style="4" customWidth="1"/>
    <col min="15" max="15" width="12.453125" style="4" customWidth="1"/>
    <col min="16" max="16" width="12" style="4" customWidth="1"/>
    <col min="17" max="17" width="18.453125" style="4" customWidth="1"/>
    <col min="18" max="19" width="9.1796875" style="62"/>
    <col min="20" max="20" width="25.453125" style="62" customWidth="1"/>
    <col min="21" max="21" width="9.1796875" style="79"/>
    <col min="22" max="16384" width="9.1796875" style="4"/>
  </cols>
  <sheetData>
    <row r="1" spans="1:22" ht="15" customHeight="1" x14ac:dyDescent="0.35">
      <c r="A1" s="160" t="s">
        <v>28</v>
      </c>
      <c r="B1" s="97"/>
      <c r="C1" s="161" t="s">
        <v>0</v>
      </c>
      <c r="D1" s="161"/>
      <c r="E1" s="161"/>
      <c r="F1" s="161"/>
      <c r="G1" s="39"/>
      <c r="H1" s="50"/>
      <c r="I1" s="50"/>
      <c r="J1" s="162" t="s">
        <v>1</v>
      </c>
      <c r="K1" s="163"/>
      <c r="L1" s="74"/>
      <c r="M1" s="164" t="s">
        <v>4</v>
      </c>
      <c r="N1" s="165"/>
      <c r="O1" s="166"/>
      <c r="P1" s="166"/>
      <c r="Q1" s="9"/>
      <c r="R1" s="157" t="s">
        <v>67</v>
      </c>
      <c r="S1" s="158"/>
      <c r="T1" s="159"/>
      <c r="U1" s="96"/>
    </row>
    <row r="2" spans="1:22" x14ac:dyDescent="0.35">
      <c r="A2" s="160"/>
      <c r="B2" s="97"/>
      <c r="C2" s="39"/>
      <c r="D2" s="39"/>
      <c r="E2" s="39"/>
      <c r="F2" s="39"/>
      <c r="G2" s="39"/>
      <c r="H2" s="50"/>
      <c r="I2" s="50"/>
      <c r="J2" s="40"/>
      <c r="K2" s="40"/>
      <c r="L2" s="74"/>
      <c r="M2" s="26"/>
      <c r="N2" s="26"/>
      <c r="O2" s="9"/>
      <c r="P2" s="9"/>
      <c r="Q2" s="9"/>
      <c r="R2" s="63"/>
      <c r="S2" s="63"/>
      <c r="T2" s="63"/>
      <c r="U2" s="82"/>
    </row>
    <row r="3" spans="1:22" ht="284.5" x14ac:dyDescent="0.35">
      <c r="A3" s="160"/>
      <c r="B3" s="98" t="s">
        <v>275</v>
      </c>
      <c r="C3" s="48" t="s">
        <v>49</v>
      </c>
      <c r="D3" s="48" t="s">
        <v>52</v>
      </c>
      <c r="E3" s="48" t="s">
        <v>50</v>
      </c>
      <c r="F3" s="48" t="s">
        <v>51</v>
      </c>
      <c r="G3" s="48" t="s">
        <v>53</v>
      </c>
      <c r="H3" s="51" t="s">
        <v>55</v>
      </c>
      <c r="I3" s="51" t="s">
        <v>81</v>
      </c>
      <c r="J3" s="49" t="s">
        <v>2</v>
      </c>
      <c r="K3" s="49" t="s">
        <v>3</v>
      </c>
      <c r="L3" s="73" t="s">
        <v>71</v>
      </c>
      <c r="M3" s="56" t="s">
        <v>56</v>
      </c>
      <c r="N3" s="56" t="s">
        <v>73</v>
      </c>
      <c r="O3" s="56" t="s">
        <v>57</v>
      </c>
      <c r="P3" s="57" t="s">
        <v>6</v>
      </c>
      <c r="Q3" s="8" t="s">
        <v>5</v>
      </c>
      <c r="R3" s="64" t="s">
        <v>58</v>
      </c>
      <c r="S3" s="64" t="s">
        <v>59</v>
      </c>
      <c r="T3" s="64" t="s">
        <v>60</v>
      </c>
      <c r="U3" s="84" t="s">
        <v>76</v>
      </c>
    </row>
    <row r="4" spans="1:22" s="23" customFormat="1" x14ac:dyDescent="0.35">
      <c r="A4" s="21" t="s">
        <v>29</v>
      </c>
      <c r="B4" s="29"/>
      <c r="C4" s="29"/>
      <c r="D4" s="29"/>
      <c r="E4" s="29"/>
      <c r="F4" s="29"/>
      <c r="G4" s="29"/>
      <c r="H4" s="29"/>
      <c r="I4" s="29"/>
      <c r="J4" s="30"/>
      <c r="K4" s="30"/>
      <c r="L4" s="75"/>
      <c r="M4" s="22"/>
      <c r="N4" s="22"/>
      <c r="O4" s="22"/>
      <c r="P4" s="22"/>
      <c r="Q4" s="22"/>
      <c r="R4" s="22"/>
      <c r="S4" s="22"/>
      <c r="T4" s="22"/>
      <c r="U4" s="95"/>
    </row>
    <row r="5" spans="1:22" x14ac:dyDescent="0.35">
      <c r="A5" s="43" t="s">
        <v>40</v>
      </c>
      <c r="B5" s="99" t="s">
        <v>7</v>
      </c>
      <c r="C5" s="20" t="s">
        <v>7</v>
      </c>
      <c r="D5" s="16"/>
      <c r="E5" s="16"/>
      <c r="F5" s="39"/>
      <c r="G5" s="3" t="s">
        <v>70</v>
      </c>
      <c r="H5" s="42"/>
      <c r="I5" s="42" t="s">
        <v>7</v>
      </c>
      <c r="J5" s="58" t="s">
        <v>7</v>
      </c>
      <c r="K5" s="40"/>
      <c r="L5" s="74">
        <v>0</v>
      </c>
      <c r="M5" s="9"/>
      <c r="N5" s="9" t="s">
        <v>72</v>
      </c>
      <c r="O5" s="26" t="s">
        <v>11</v>
      </c>
      <c r="P5" s="26" t="s">
        <v>11</v>
      </c>
      <c r="Q5" s="26" t="s">
        <v>11</v>
      </c>
      <c r="R5" s="80" t="s">
        <v>9</v>
      </c>
      <c r="S5" s="80" t="s">
        <v>9</v>
      </c>
      <c r="T5" s="80" t="s">
        <v>11</v>
      </c>
      <c r="U5" s="82">
        <v>15</v>
      </c>
    </row>
    <row r="6" spans="1:22" x14ac:dyDescent="0.35">
      <c r="A6" s="44" t="s">
        <v>12</v>
      </c>
      <c r="B6" s="99" t="s">
        <v>11</v>
      </c>
      <c r="C6" s="20"/>
      <c r="D6" s="20"/>
      <c r="E6" s="16"/>
      <c r="F6" s="39"/>
      <c r="G6" s="39"/>
      <c r="H6" s="42" t="s">
        <v>11</v>
      </c>
      <c r="I6" s="42" t="s">
        <v>11</v>
      </c>
      <c r="J6" s="58" t="s">
        <v>11</v>
      </c>
      <c r="K6" s="58" t="s">
        <v>11</v>
      </c>
      <c r="L6" s="74"/>
      <c r="M6" s="26" t="s">
        <v>11</v>
      </c>
      <c r="N6" s="26" t="s">
        <v>11</v>
      </c>
      <c r="O6" s="26" t="s">
        <v>11</v>
      </c>
      <c r="P6" s="26" t="s">
        <v>11</v>
      </c>
      <c r="Q6" s="26" t="s">
        <v>11</v>
      </c>
      <c r="R6" s="80" t="s">
        <v>11</v>
      </c>
      <c r="S6" s="80" t="s">
        <v>11</v>
      </c>
      <c r="T6" s="80" t="s">
        <v>11</v>
      </c>
      <c r="U6" s="82" t="s">
        <v>11</v>
      </c>
    </row>
    <row r="7" spans="1:22" x14ac:dyDescent="0.35">
      <c r="A7" s="44" t="s">
        <v>13</v>
      </c>
      <c r="B7" s="99" t="s">
        <v>9</v>
      </c>
      <c r="C7" s="17"/>
      <c r="D7" s="17"/>
      <c r="E7" s="17"/>
      <c r="F7" s="10"/>
      <c r="G7" s="10"/>
      <c r="H7" s="52"/>
      <c r="I7" s="52"/>
      <c r="J7" s="11"/>
      <c r="K7" s="11"/>
      <c r="L7" s="76"/>
      <c r="M7" s="12"/>
      <c r="N7" s="12"/>
      <c r="O7" s="12"/>
      <c r="P7" s="12"/>
      <c r="Q7" s="9"/>
      <c r="R7" s="63"/>
      <c r="S7" s="63"/>
      <c r="T7" s="63"/>
      <c r="U7" s="88"/>
    </row>
    <row r="8" spans="1:22" x14ac:dyDescent="0.35">
      <c r="A8" s="43" t="s">
        <v>41</v>
      </c>
      <c r="B8" s="99" t="s">
        <v>7</v>
      </c>
      <c r="C8" s="20" t="s">
        <v>7</v>
      </c>
      <c r="D8" s="16"/>
      <c r="E8" s="16"/>
      <c r="F8" s="39"/>
      <c r="G8" s="39"/>
      <c r="H8" s="42" t="s">
        <v>9</v>
      </c>
      <c r="I8" s="42" t="s">
        <v>11</v>
      </c>
      <c r="J8" s="40"/>
      <c r="K8" s="58" t="s">
        <v>9</v>
      </c>
      <c r="L8" s="74">
        <v>0</v>
      </c>
      <c r="M8" s="26" t="s">
        <v>100</v>
      </c>
      <c r="N8" s="26" t="s">
        <v>101</v>
      </c>
      <c r="O8" s="9"/>
      <c r="P8" s="9"/>
      <c r="Q8" s="9"/>
      <c r="R8" s="80" t="s">
        <v>9</v>
      </c>
      <c r="S8" s="80" t="s">
        <v>9</v>
      </c>
      <c r="T8" s="63"/>
      <c r="U8" s="82">
        <v>20</v>
      </c>
    </row>
    <row r="9" spans="1:22" x14ac:dyDescent="0.35">
      <c r="A9" s="43" t="s">
        <v>48</v>
      </c>
      <c r="B9" s="99" t="s">
        <v>9</v>
      </c>
      <c r="C9" s="16"/>
      <c r="D9" s="16"/>
      <c r="E9" s="16"/>
      <c r="F9" s="39"/>
      <c r="G9" s="39"/>
      <c r="H9" s="50"/>
      <c r="I9" s="50"/>
      <c r="J9" s="40"/>
      <c r="K9" s="58" t="s">
        <v>9</v>
      </c>
      <c r="L9" s="74"/>
      <c r="M9" s="9"/>
      <c r="N9" s="9"/>
      <c r="O9" s="9"/>
      <c r="P9" s="9"/>
      <c r="Q9" s="9"/>
      <c r="R9" s="80" t="s">
        <v>9</v>
      </c>
      <c r="S9" s="80" t="s">
        <v>9</v>
      </c>
      <c r="T9" s="63"/>
      <c r="U9" s="82"/>
    </row>
    <row r="10" spans="1:22" x14ac:dyDescent="0.35">
      <c r="A10" s="43" t="s">
        <v>106</v>
      </c>
      <c r="B10" s="99" t="s">
        <v>7</v>
      </c>
      <c r="C10" s="16"/>
      <c r="D10" s="16"/>
      <c r="E10" s="16"/>
      <c r="F10" s="39"/>
      <c r="G10" s="39"/>
      <c r="H10" s="42" t="s">
        <v>9</v>
      </c>
      <c r="I10" s="42"/>
      <c r="J10" s="40"/>
      <c r="K10" s="58" t="s">
        <v>9</v>
      </c>
      <c r="L10" s="74"/>
      <c r="M10" s="9"/>
      <c r="N10" s="9"/>
      <c r="O10" s="9"/>
      <c r="P10" s="9"/>
      <c r="Q10" s="9"/>
      <c r="R10" s="63"/>
      <c r="S10" s="63"/>
      <c r="T10" s="63"/>
      <c r="U10" s="82"/>
    </row>
    <row r="11" spans="1:22" x14ac:dyDescent="0.35">
      <c r="A11" s="44" t="s">
        <v>15</v>
      </c>
      <c r="B11" s="99" t="s">
        <v>9</v>
      </c>
      <c r="C11" s="16"/>
      <c r="D11" s="16"/>
      <c r="E11" s="16"/>
      <c r="F11" s="39"/>
      <c r="G11" s="39"/>
      <c r="H11" s="42" t="s">
        <v>9</v>
      </c>
      <c r="I11" s="42" t="s">
        <v>7</v>
      </c>
      <c r="J11" s="40"/>
      <c r="K11" s="58" t="s">
        <v>9</v>
      </c>
      <c r="L11" s="74" t="s">
        <v>11</v>
      </c>
      <c r="M11" s="9"/>
      <c r="N11" s="9"/>
      <c r="O11" s="9"/>
      <c r="P11" s="9"/>
      <c r="Q11" s="9"/>
      <c r="R11" s="80" t="s">
        <v>9</v>
      </c>
      <c r="S11" s="80" t="s">
        <v>9</v>
      </c>
      <c r="T11" s="63"/>
      <c r="U11" s="82" t="s">
        <v>11</v>
      </c>
    </row>
    <row r="12" spans="1:22" x14ac:dyDescent="0.35">
      <c r="A12" s="44" t="s">
        <v>14</v>
      </c>
      <c r="B12" s="99" t="s">
        <v>7</v>
      </c>
      <c r="C12" s="16"/>
      <c r="D12" s="16"/>
      <c r="E12" s="16"/>
      <c r="F12" s="3" t="s">
        <v>7</v>
      </c>
      <c r="G12" s="39"/>
      <c r="H12" s="42" t="s">
        <v>9</v>
      </c>
      <c r="I12" s="50"/>
      <c r="J12" s="40"/>
      <c r="K12" s="58" t="s">
        <v>9</v>
      </c>
      <c r="L12" s="74">
        <v>270</v>
      </c>
      <c r="M12" s="26" t="s">
        <v>100</v>
      </c>
      <c r="N12" s="9">
        <v>25</v>
      </c>
      <c r="O12" s="26" t="s">
        <v>11</v>
      </c>
      <c r="P12" s="26" t="s">
        <v>129</v>
      </c>
      <c r="Q12" s="9"/>
      <c r="R12" s="80" t="s">
        <v>9</v>
      </c>
      <c r="S12" s="80" t="s">
        <v>9</v>
      </c>
      <c r="T12" s="63"/>
      <c r="U12" s="82" t="s">
        <v>135</v>
      </c>
      <c r="V12" s="24" t="s">
        <v>128</v>
      </c>
    </row>
    <row r="13" spans="1:22" x14ac:dyDescent="0.35">
      <c r="A13" s="44" t="s">
        <v>16</v>
      </c>
      <c r="B13" s="99" t="s">
        <v>7</v>
      </c>
      <c r="C13" s="20" t="s">
        <v>7</v>
      </c>
      <c r="D13" s="16"/>
      <c r="E13" s="20" t="s">
        <v>7</v>
      </c>
      <c r="F13" s="39"/>
      <c r="G13" s="39"/>
      <c r="H13" s="42" t="s">
        <v>9</v>
      </c>
      <c r="I13" s="50"/>
      <c r="J13" s="40"/>
      <c r="K13" s="58" t="s">
        <v>9</v>
      </c>
      <c r="L13" s="74">
        <v>0</v>
      </c>
      <c r="M13" s="26" t="s">
        <v>11</v>
      </c>
      <c r="N13" s="26" t="s">
        <v>11</v>
      </c>
      <c r="O13" s="26" t="s">
        <v>11</v>
      </c>
      <c r="P13" s="26" t="s">
        <v>11</v>
      </c>
      <c r="Q13" s="9"/>
      <c r="R13" s="80" t="s">
        <v>9</v>
      </c>
      <c r="S13" s="80" t="s">
        <v>9</v>
      </c>
      <c r="T13" s="63"/>
      <c r="U13" s="82">
        <v>15</v>
      </c>
    </row>
    <row r="14" spans="1:22" x14ac:dyDescent="0.35">
      <c r="A14" s="44" t="s">
        <v>17</v>
      </c>
      <c r="B14" s="99" t="s">
        <v>7</v>
      </c>
      <c r="C14" s="20" t="s">
        <v>7</v>
      </c>
      <c r="D14" s="16"/>
      <c r="E14" s="16"/>
      <c r="F14" s="39"/>
      <c r="G14" s="3"/>
      <c r="H14" s="42" t="s">
        <v>11</v>
      </c>
      <c r="I14" s="42" t="s">
        <v>7</v>
      </c>
      <c r="J14" s="40"/>
      <c r="K14" s="58" t="s">
        <v>9</v>
      </c>
      <c r="L14" s="74" t="s">
        <v>11</v>
      </c>
      <c r="M14" s="9"/>
      <c r="N14" s="9"/>
      <c r="O14" s="9"/>
      <c r="P14" s="9"/>
      <c r="Q14" s="9"/>
      <c r="R14" s="80" t="s">
        <v>9</v>
      </c>
      <c r="S14" s="80" t="s">
        <v>9</v>
      </c>
      <c r="T14" s="63"/>
      <c r="U14" s="82">
        <v>1</v>
      </c>
      <c r="V14" s="28" t="s">
        <v>140</v>
      </c>
    </row>
    <row r="15" spans="1:22" x14ac:dyDescent="0.35">
      <c r="A15" s="44" t="s">
        <v>18</v>
      </c>
      <c r="B15" s="60"/>
      <c r="C15" s="16"/>
      <c r="D15" s="16"/>
      <c r="E15" s="16"/>
      <c r="F15" s="39"/>
      <c r="G15" s="39"/>
      <c r="H15" s="50"/>
      <c r="I15" s="42" t="s">
        <v>7</v>
      </c>
      <c r="J15" s="40"/>
      <c r="K15" s="40"/>
      <c r="L15" s="74" t="s">
        <v>11</v>
      </c>
      <c r="M15" s="26" t="s">
        <v>11</v>
      </c>
      <c r="N15" s="26" t="s">
        <v>11</v>
      </c>
      <c r="O15" s="26" t="s">
        <v>11</v>
      </c>
      <c r="P15" s="26" t="s">
        <v>11</v>
      </c>
      <c r="Q15" s="9"/>
      <c r="R15" s="80" t="s">
        <v>9</v>
      </c>
      <c r="S15" s="80" t="s">
        <v>9</v>
      </c>
      <c r="T15" s="63"/>
      <c r="U15" s="82" t="s">
        <v>11</v>
      </c>
      <c r="V15" s="28" t="s">
        <v>143</v>
      </c>
    </row>
    <row r="16" spans="1:22" x14ac:dyDescent="0.35">
      <c r="A16" s="44" t="s">
        <v>19</v>
      </c>
      <c r="B16" s="60"/>
      <c r="C16" s="16"/>
      <c r="D16" s="16"/>
      <c r="E16" s="16"/>
      <c r="F16" s="39"/>
      <c r="G16" s="39"/>
      <c r="H16" s="42" t="s">
        <v>11</v>
      </c>
      <c r="I16" s="42" t="s">
        <v>11</v>
      </c>
      <c r="J16" s="40"/>
      <c r="K16" s="58" t="s">
        <v>11</v>
      </c>
      <c r="L16" s="74" t="s">
        <v>11</v>
      </c>
      <c r="M16" s="26" t="s">
        <v>11</v>
      </c>
      <c r="N16" s="26" t="s">
        <v>11</v>
      </c>
      <c r="O16" s="26" t="s">
        <v>11</v>
      </c>
      <c r="P16" s="26" t="s">
        <v>11</v>
      </c>
      <c r="Q16" s="9"/>
      <c r="R16" s="80" t="s">
        <v>9</v>
      </c>
      <c r="S16" s="80" t="s">
        <v>9</v>
      </c>
      <c r="T16" s="63"/>
      <c r="U16" s="82" t="s">
        <v>11</v>
      </c>
    </row>
    <row r="17" spans="1:90" x14ac:dyDescent="0.35">
      <c r="A17" s="43" t="s">
        <v>36</v>
      </c>
      <c r="B17" s="99" t="s">
        <v>9</v>
      </c>
      <c r="C17" s="16"/>
      <c r="D17" s="16"/>
      <c r="E17" s="16"/>
      <c r="F17" s="39"/>
      <c r="G17" s="39"/>
      <c r="H17" s="42" t="s">
        <v>9</v>
      </c>
      <c r="I17" s="42" t="s">
        <v>7</v>
      </c>
      <c r="J17" s="40"/>
      <c r="K17" s="58" t="s">
        <v>9</v>
      </c>
      <c r="L17" s="74" t="s">
        <v>11</v>
      </c>
      <c r="M17" s="26" t="s">
        <v>11</v>
      </c>
      <c r="N17" s="26" t="s">
        <v>11</v>
      </c>
      <c r="O17" s="26" t="s">
        <v>11</v>
      </c>
      <c r="P17" s="26" t="s">
        <v>11</v>
      </c>
      <c r="Q17" s="9"/>
      <c r="R17" s="80" t="s">
        <v>9</v>
      </c>
      <c r="S17" s="80" t="s">
        <v>9</v>
      </c>
      <c r="T17" s="63"/>
      <c r="U17" s="82" t="s">
        <v>11</v>
      </c>
    </row>
    <row r="18" spans="1:90" x14ac:dyDescent="0.35">
      <c r="A18" s="44" t="s">
        <v>20</v>
      </c>
      <c r="B18" s="99" t="s">
        <v>7</v>
      </c>
      <c r="C18" s="20" t="s">
        <v>7</v>
      </c>
      <c r="D18" s="16"/>
      <c r="E18" s="16"/>
      <c r="F18" s="39"/>
      <c r="G18" s="39"/>
      <c r="H18" s="42" t="s">
        <v>9</v>
      </c>
      <c r="I18" s="50"/>
      <c r="J18" s="40"/>
      <c r="K18" s="58" t="s">
        <v>11</v>
      </c>
      <c r="L18" s="74">
        <v>0</v>
      </c>
      <c r="M18" s="26">
        <v>85</v>
      </c>
      <c r="N18" s="26" t="s">
        <v>163</v>
      </c>
      <c r="O18" s="26" t="s">
        <v>11</v>
      </c>
      <c r="P18" s="26" t="s">
        <v>11</v>
      </c>
      <c r="Q18" s="9"/>
      <c r="R18" s="80" t="s">
        <v>9</v>
      </c>
      <c r="S18" s="80" t="s">
        <v>9</v>
      </c>
      <c r="T18" s="80" t="s">
        <v>168</v>
      </c>
      <c r="U18" s="82">
        <v>10</v>
      </c>
      <c r="V18" s="24" t="s">
        <v>167</v>
      </c>
    </row>
    <row r="19" spans="1:90" x14ac:dyDescent="0.35">
      <c r="A19" s="44" t="s">
        <v>21</v>
      </c>
      <c r="B19" s="99" t="s">
        <v>7</v>
      </c>
      <c r="C19" s="25"/>
      <c r="D19" s="25" t="s">
        <v>7</v>
      </c>
      <c r="E19" s="17"/>
      <c r="F19" s="10"/>
      <c r="G19" s="10"/>
      <c r="H19" s="101" t="s">
        <v>9</v>
      </c>
      <c r="I19" s="52"/>
      <c r="J19" s="11"/>
      <c r="K19" s="100" t="s">
        <v>9</v>
      </c>
      <c r="L19" s="76">
        <v>0</v>
      </c>
      <c r="M19" s="12">
        <v>85</v>
      </c>
      <c r="N19" s="35" t="s">
        <v>11</v>
      </c>
      <c r="O19" s="35" t="s">
        <v>11</v>
      </c>
      <c r="P19" s="35" t="s">
        <v>175</v>
      </c>
      <c r="Q19" s="9"/>
      <c r="R19" s="80" t="s">
        <v>9</v>
      </c>
      <c r="S19" s="80" t="s">
        <v>9</v>
      </c>
      <c r="T19" s="63"/>
      <c r="U19" s="88">
        <v>5</v>
      </c>
    </row>
    <row r="20" spans="1:90" ht="29" x14ac:dyDescent="0.35">
      <c r="A20" s="43" t="s">
        <v>281</v>
      </c>
      <c r="B20" s="99" t="s">
        <v>7</v>
      </c>
      <c r="C20" s="25" t="s">
        <v>7</v>
      </c>
      <c r="D20" s="25"/>
      <c r="E20" s="17"/>
      <c r="F20" s="10"/>
      <c r="G20" s="10"/>
      <c r="H20" s="101" t="s">
        <v>9</v>
      </c>
      <c r="I20" s="52"/>
      <c r="J20" s="11"/>
      <c r="K20" s="100"/>
      <c r="L20" s="76">
        <v>150</v>
      </c>
      <c r="M20" s="12">
        <v>47</v>
      </c>
      <c r="N20" s="35" t="s">
        <v>282</v>
      </c>
      <c r="O20" s="35" t="s">
        <v>283</v>
      </c>
      <c r="P20" s="35">
        <v>0.5</v>
      </c>
      <c r="Q20" s="9"/>
      <c r="R20" s="80" t="s">
        <v>9</v>
      </c>
      <c r="S20" s="80" t="s">
        <v>9</v>
      </c>
      <c r="T20" s="120" t="s">
        <v>284</v>
      </c>
      <c r="U20" s="88">
        <v>1</v>
      </c>
      <c r="V20" s="28" t="s">
        <v>285</v>
      </c>
    </row>
    <row r="21" spans="1:90" x14ac:dyDescent="0.35">
      <c r="A21" s="43" t="s">
        <v>22</v>
      </c>
      <c r="B21" s="99" t="s">
        <v>9</v>
      </c>
      <c r="C21" s="10"/>
      <c r="D21" s="10"/>
      <c r="E21" s="10"/>
      <c r="F21" s="10"/>
      <c r="G21" s="10"/>
      <c r="H21" s="101"/>
      <c r="I21" s="101"/>
      <c r="J21" s="11"/>
      <c r="K21" s="11"/>
      <c r="L21" s="76"/>
      <c r="M21" s="12"/>
      <c r="N21" s="12"/>
      <c r="O21" s="12"/>
      <c r="P21" s="12"/>
      <c r="Q21" s="9"/>
      <c r="R21" s="63"/>
      <c r="S21" s="63"/>
      <c r="T21" s="63"/>
      <c r="U21" s="88"/>
    </row>
    <row r="22" spans="1:90" s="1" customFormat="1" x14ac:dyDescent="0.35">
      <c r="A22" s="43" t="s">
        <v>37</v>
      </c>
      <c r="B22" s="99" t="s">
        <v>7</v>
      </c>
      <c r="C22" s="27" t="s">
        <v>7</v>
      </c>
      <c r="D22" s="27"/>
      <c r="E22" s="27"/>
      <c r="F22" s="27"/>
      <c r="G22" s="27"/>
      <c r="H22" s="53" t="s">
        <v>9</v>
      </c>
      <c r="I22" s="53" t="s">
        <v>11</v>
      </c>
      <c r="J22" s="11"/>
      <c r="K22" s="100" t="s">
        <v>9</v>
      </c>
      <c r="L22" s="76">
        <v>3</v>
      </c>
      <c r="M22" s="26">
        <v>85</v>
      </c>
      <c r="N22" s="26" t="s">
        <v>101</v>
      </c>
      <c r="O22" s="26" t="s">
        <v>11</v>
      </c>
      <c r="P22" s="26" t="s">
        <v>11</v>
      </c>
      <c r="Q22" s="9"/>
      <c r="R22" s="80" t="s">
        <v>9</v>
      </c>
      <c r="S22" s="80" t="s">
        <v>9</v>
      </c>
      <c r="T22" s="65"/>
      <c r="U22" s="82">
        <v>5</v>
      </c>
      <c r="V22" s="1" t="s">
        <v>179</v>
      </c>
    </row>
    <row r="23" spans="1:90" s="15" customFormat="1" x14ac:dyDescent="0.35">
      <c r="A23" s="44" t="s">
        <v>23</v>
      </c>
      <c r="B23" s="99" t="s">
        <v>7</v>
      </c>
      <c r="C23" s="20"/>
      <c r="D23" s="20" t="s">
        <v>7</v>
      </c>
      <c r="E23" s="16"/>
      <c r="F23" s="41"/>
      <c r="G23" s="41"/>
      <c r="H23" s="42" t="s">
        <v>9</v>
      </c>
      <c r="I23" s="50"/>
      <c r="J23" s="40"/>
      <c r="K23" s="58" t="s">
        <v>9</v>
      </c>
      <c r="L23" s="74">
        <v>2</v>
      </c>
      <c r="M23" s="26">
        <v>85</v>
      </c>
      <c r="N23" s="9">
        <v>2500</v>
      </c>
      <c r="O23" s="26" t="s">
        <v>11</v>
      </c>
      <c r="P23" s="9"/>
      <c r="Q23" s="9"/>
      <c r="R23" s="80" t="s">
        <v>9</v>
      </c>
      <c r="S23" s="80" t="s">
        <v>9</v>
      </c>
      <c r="T23" s="63"/>
      <c r="U23" s="82" t="s">
        <v>11</v>
      </c>
    </row>
    <row r="24" spans="1:90" s="15" customFormat="1" x14ac:dyDescent="0.35">
      <c r="A24" s="43" t="s">
        <v>42</v>
      </c>
      <c r="B24" s="99" t="s">
        <v>7</v>
      </c>
      <c r="C24" s="3" t="s">
        <v>7</v>
      </c>
      <c r="D24" s="41"/>
      <c r="E24" s="41"/>
      <c r="F24" s="41"/>
      <c r="G24" s="41"/>
      <c r="H24" s="42" t="s">
        <v>9</v>
      </c>
      <c r="I24" s="50"/>
      <c r="J24" s="40"/>
      <c r="K24" s="58" t="s">
        <v>9</v>
      </c>
      <c r="L24" s="74">
        <v>0</v>
      </c>
      <c r="M24" s="26" t="s">
        <v>11</v>
      </c>
      <c r="N24" s="26" t="s">
        <v>11</v>
      </c>
      <c r="O24" s="26" t="s">
        <v>11</v>
      </c>
      <c r="P24" s="26" t="s">
        <v>11</v>
      </c>
      <c r="Q24" s="9"/>
      <c r="R24" s="80" t="s">
        <v>9</v>
      </c>
      <c r="S24" s="80" t="s">
        <v>9</v>
      </c>
      <c r="T24" s="63"/>
      <c r="U24" s="92" t="s">
        <v>191</v>
      </c>
    </row>
    <row r="25" spans="1:90" x14ac:dyDescent="0.35">
      <c r="A25" s="43" t="s">
        <v>43</v>
      </c>
      <c r="B25" s="99" t="s">
        <v>9</v>
      </c>
      <c r="C25" s="20" t="s">
        <v>7</v>
      </c>
      <c r="D25" s="16"/>
      <c r="E25" s="16"/>
      <c r="F25" s="41"/>
      <c r="G25" s="41"/>
      <c r="H25" s="42" t="s">
        <v>11</v>
      </c>
      <c r="I25" s="42" t="s">
        <v>7</v>
      </c>
      <c r="J25" s="40"/>
      <c r="K25" s="58" t="s">
        <v>9</v>
      </c>
      <c r="L25" s="74" t="s">
        <v>11</v>
      </c>
      <c r="M25" s="26" t="s">
        <v>11</v>
      </c>
      <c r="N25" s="26" t="s">
        <v>11</v>
      </c>
      <c r="O25" s="26" t="s">
        <v>11</v>
      </c>
      <c r="P25" s="26" t="s">
        <v>11</v>
      </c>
      <c r="Q25" s="9"/>
      <c r="R25" s="80" t="s">
        <v>9</v>
      </c>
      <c r="S25" s="80" t="s">
        <v>9</v>
      </c>
      <c r="T25" s="63"/>
      <c r="U25" s="82">
        <v>5</v>
      </c>
    </row>
    <row r="26" spans="1:90" x14ac:dyDescent="0.35">
      <c r="A26" s="43" t="s">
        <v>292</v>
      </c>
      <c r="B26" s="99" t="s">
        <v>7</v>
      </c>
      <c r="C26" s="20" t="s">
        <v>7</v>
      </c>
      <c r="D26" s="16"/>
      <c r="E26" s="16"/>
      <c r="F26" s="126"/>
      <c r="G26" s="126"/>
      <c r="H26" s="42"/>
      <c r="I26" s="42"/>
      <c r="J26" s="40"/>
      <c r="K26" s="58" t="s">
        <v>9</v>
      </c>
      <c r="L26" s="74"/>
      <c r="M26" s="26"/>
      <c r="N26" s="26"/>
      <c r="O26" s="26"/>
      <c r="P26" s="26"/>
      <c r="Q26" s="9"/>
      <c r="R26" s="80" t="s">
        <v>9</v>
      </c>
      <c r="S26" s="80" t="s">
        <v>9</v>
      </c>
      <c r="T26" s="63"/>
      <c r="U26" s="82">
        <v>5</v>
      </c>
    </row>
    <row r="27" spans="1:90" x14ac:dyDescent="0.35">
      <c r="A27" s="44" t="s">
        <v>24</v>
      </c>
      <c r="B27" s="99" t="s">
        <v>7</v>
      </c>
      <c r="C27" s="20" t="s">
        <v>7</v>
      </c>
      <c r="D27" s="16"/>
      <c r="E27" s="20"/>
      <c r="F27" s="3"/>
      <c r="G27" s="3"/>
      <c r="H27" s="42" t="s">
        <v>195</v>
      </c>
      <c r="I27" s="42" t="s">
        <v>11</v>
      </c>
      <c r="J27" s="40"/>
      <c r="K27" s="58" t="s">
        <v>9</v>
      </c>
      <c r="L27" s="74">
        <v>0</v>
      </c>
      <c r="M27" s="26" t="s">
        <v>11</v>
      </c>
      <c r="N27" s="26" t="s">
        <v>11</v>
      </c>
      <c r="O27" s="26" t="s">
        <v>11</v>
      </c>
      <c r="P27" s="26" t="s">
        <v>11</v>
      </c>
      <c r="Q27" s="9"/>
      <c r="R27" s="80" t="s">
        <v>9</v>
      </c>
      <c r="S27" s="80" t="s">
        <v>9</v>
      </c>
      <c r="T27" s="63"/>
      <c r="U27" s="82">
        <v>6</v>
      </c>
    </row>
    <row r="28" spans="1:90" s="13" customFormat="1" x14ac:dyDescent="0.35">
      <c r="A28" s="44" t="s">
        <v>25</v>
      </c>
      <c r="B28" s="99" t="s">
        <v>7</v>
      </c>
      <c r="C28" s="19" t="s">
        <v>7</v>
      </c>
      <c r="D28" s="19"/>
      <c r="E28" s="19"/>
      <c r="F28" s="14"/>
      <c r="G28" s="14"/>
      <c r="H28" s="54" t="s">
        <v>11</v>
      </c>
      <c r="I28" s="54" t="s">
        <v>11</v>
      </c>
      <c r="J28" s="11"/>
      <c r="K28" s="11"/>
      <c r="L28" s="76">
        <v>1</v>
      </c>
      <c r="M28" s="9">
        <v>48</v>
      </c>
      <c r="N28" s="9">
        <v>500</v>
      </c>
      <c r="O28" s="9">
        <v>350</v>
      </c>
      <c r="P28" s="9">
        <v>0.2</v>
      </c>
      <c r="Q28" s="9"/>
      <c r="R28" s="80" t="s">
        <v>10</v>
      </c>
      <c r="S28" s="80" t="s">
        <v>10</v>
      </c>
      <c r="T28" s="80" t="s">
        <v>203</v>
      </c>
      <c r="U28" s="88">
        <v>5</v>
      </c>
      <c r="V28" s="116" t="s">
        <v>199</v>
      </c>
    </row>
    <row r="29" spans="1:90" s="46" customFormat="1" x14ac:dyDescent="0.35">
      <c r="A29" s="43" t="s">
        <v>44</v>
      </c>
      <c r="B29" s="99" t="s">
        <v>274</v>
      </c>
      <c r="C29" s="19" t="s">
        <v>7</v>
      </c>
      <c r="D29" s="19"/>
      <c r="E29" s="19" t="s">
        <v>136</v>
      </c>
      <c r="F29" s="14"/>
      <c r="G29" s="14"/>
      <c r="H29" s="54" t="s">
        <v>9</v>
      </c>
      <c r="I29" s="54" t="s">
        <v>11</v>
      </c>
      <c r="J29" s="11"/>
      <c r="K29" s="100" t="s">
        <v>9</v>
      </c>
      <c r="L29" s="76">
        <v>0</v>
      </c>
      <c r="M29" s="26" t="s">
        <v>11</v>
      </c>
      <c r="N29" s="26" t="s">
        <v>11</v>
      </c>
      <c r="O29" s="26" t="s">
        <v>11</v>
      </c>
      <c r="P29" s="26" t="s">
        <v>11</v>
      </c>
      <c r="Q29" s="9"/>
      <c r="R29" s="80" t="s">
        <v>9</v>
      </c>
      <c r="S29" s="80" t="s">
        <v>9</v>
      </c>
      <c r="T29" s="63"/>
      <c r="U29" s="88">
        <v>5</v>
      </c>
      <c r="V29" s="59" t="s">
        <v>206</v>
      </c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</row>
    <row r="30" spans="1:90" s="34" customFormat="1" x14ac:dyDescent="0.35">
      <c r="A30" s="44" t="s">
        <v>38</v>
      </c>
      <c r="B30" s="99" t="s">
        <v>7</v>
      </c>
      <c r="C30" s="19"/>
      <c r="D30" s="19"/>
      <c r="E30" s="19"/>
      <c r="F30" s="14" t="s">
        <v>7</v>
      </c>
      <c r="G30" s="14"/>
      <c r="H30" s="54" t="s">
        <v>9</v>
      </c>
      <c r="I30" s="54"/>
      <c r="J30" s="11"/>
      <c r="K30" s="100" t="s">
        <v>9</v>
      </c>
      <c r="L30" s="76"/>
      <c r="M30" s="26" t="s">
        <v>210</v>
      </c>
      <c r="N30" s="9"/>
      <c r="O30" s="9"/>
      <c r="P30" s="9"/>
      <c r="Q30" s="9"/>
      <c r="R30" s="80" t="s">
        <v>9</v>
      </c>
      <c r="S30" s="80" t="s">
        <v>11</v>
      </c>
      <c r="T30" s="63"/>
      <c r="U30" s="88" t="s">
        <v>11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</row>
    <row r="31" spans="1:90" x14ac:dyDescent="0.35">
      <c r="A31" s="44" t="s">
        <v>26</v>
      </c>
      <c r="B31" s="99" t="s">
        <v>7</v>
      </c>
      <c r="C31" s="20"/>
      <c r="D31" s="20" t="s">
        <v>7</v>
      </c>
      <c r="E31" s="16"/>
      <c r="F31" s="41"/>
      <c r="G31" s="41"/>
      <c r="H31" s="42" t="s">
        <v>9</v>
      </c>
      <c r="I31" s="50"/>
      <c r="J31" s="40"/>
      <c r="K31" s="58" t="s">
        <v>9</v>
      </c>
      <c r="L31" s="74">
        <v>1</v>
      </c>
      <c r="M31" s="9">
        <v>85</v>
      </c>
      <c r="N31" s="26" t="s">
        <v>219</v>
      </c>
      <c r="O31" s="26" t="s">
        <v>11</v>
      </c>
      <c r="P31" s="26" t="s">
        <v>11</v>
      </c>
      <c r="Q31" s="9"/>
      <c r="R31" s="120" t="s">
        <v>9</v>
      </c>
      <c r="S31" s="120" t="s">
        <v>9</v>
      </c>
      <c r="T31" s="80" t="s">
        <v>222</v>
      </c>
      <c r="U31" s="82" t="s">
        <v>224</v>
      </c>
    </row>
    <row r="32" spans="1:90" x14ac:dyDescent="0.35">
      <c r="A32" s="43" t="s">
        <v>45</v>
      </c>
      <c r="B32" s="99" t="s">
        <v>7</v>
      </c>
      <c r="C32" s="16"/>
      <c r="D32" s="16"/>
      <c r="E32" s="16"/>
      <c r="F32" s="3" t="s">
        <v>7</v>
      </c>
      <c r="G32" s="39"/>
      <c r="H32" s="42" t="s">
        <v>9</v>
      </c>
      <c r="I32" s="50"/>
      <c r="J32" s="40"/>
      <c r="K32" s="58" t="s">
        <v>9</v>
      </c>
      <c r="L32" s="74" t="s">
        <v>11</v>
      </c>
      <c r="M32" s="9">
        <v>85</v>
      </c>
      <c r="N32" s="26" t="s">
        <v>226</v>
      </c>
      <c r="O32" s="26" t="s">
        <v>11</v>
      </c>
      <c r="P32" s="26" t="s">
        <v>11</v>
      </c>
      <c r="Q32" s="9"/>
      <c r="R32" s="120" t="s">
        <v>9</v>
      </c>
      <c r="S32" s="120" t="s">
        <v>9</v>
      </c>
      <c r="T32" s="63"/>
      <c r="U32" s="82" t="s">
        <v>87</v>
      </c>
    </row>
    <row r="33" spans="1:30" s="5" customFormat="1" x14ac:dyDescent="0.35">
      <c r="A33" s="47" t="s">
        <v>27</v>
      </c>
      <c r="B33" s="61" t="s">
        <v>7</v>
      </c>
      <c r="C33" s="18" t="s">
        <v>7</v>
      </c>
      <c r="D33" s="18"/>
      <c r="E33" s="18"/>
      <c r="F33" s="6"/>
      <c r="G33" s="6"/>
      <c r="H33" s="55" t="s">
        <v>9</v>
      </c>
      <c r="I33" s="55"/>
      <c r="J33" s="38"/>
      <c r="K33" s="121" t="s">
        <v>9</v>
      </c>
      <c r="L33" s="77">
        <v>0</v>
      </c>
      <c r="M33" s="7"/>
      <c r="N33" s="7"/>
      <c r="O33" s="7"/>
      <c r="P33" s="7"/>
      <c r="Q33" s="9"/>
      <c r="R33" s="120" t="s">
        <v>9</v>
      </c>
      <c r="S33" s="120" t="s">
        <v>9</v>
      </c>
      <c r="T33" s="66"/>
      <c r="U33" s="71">
        <v>10</v>
      </c>
      <c r="V33" s="122" t="s">
        <v>229</v>
      </c>
    </row>
    <row r="34" spans="1:30" s="5" customFormat="1" x14ac:dyDescent="0.35">
      <c r="A34" s="47" t="s">
        <v>46</v>
      </c>
      <c r="B34" s="61" t="s">
        <v>7</v>
      </c>
      <c r="C34" s="18" t="s">
        <v>7</v>
      </c>
      <c r="D34" s="18"/>
      <c r="E34" s="18"/>
      <c r="F34" s="6"/>
      <c r="G34" s="6"/>
      <c r="H34" s="55" t="s">
        <v>11</v>
      </c>
      <c r="I34" s="55"/>
      <c r="J34" s="38"/>
      <c r="K34" s="38" t="s">
        <v>9</v>
      </c>
      <c r="L34" s="77">
        <v>7</v>
      </c>
      <c r="M34" s="7">
        <v>85</v>
      </c>
      <c r="N34" s="7" t="s">
        <v>236</v>
      </c>
      <c r="O34" s="7" t="s">
        <v>237</v>
      </c>
      <c r="P34" s="7">
        <v>0.8</v>
      </c>
      <c r="Q34" s="9"/>
      <c r="R34" s="120" t="s">
        <v>9</v>
      </c>
      <c r="S34" s="120" t="s">
        <v>9</v>
      </c>
      <c r="T34" s="66" t="s">
        <v>240</v>
      </c>
      <c r="U34" s="71">
        <v>5</v>
      </c>
    </row>
    <row r="35" spans="1:30" s="5" customFormat="1" x14ac:dyDescent="0.35">
      <c r="A35" s="47" t="s">
        <v>30</v>
      </c>
      <c r="B35" s="61" t="s">
        <v>7</v>
      </c>
      <c r="C35" s="18" t="s">
        <v>7</v>
      </c>
      <c r="D35" s="18"/>
      <c r="E35" s="18"/>
      <c r="F35" s="6"/>
      <c r="G35" s="6"/>
      <c r="H35" s="55" t="s">
        <v>11</v>
      </c>
      <c r="I35" s="55"/>
      <c r="J35" s="38"/>
      <c r="K35" s="38"/>
      <c r="L35" s="77" t="s">
        <v>11</v>
      </c>
      <c r="M35" s="7" t="s">
        <v>11</v>
      </c>
      <c r="N35" s="7" t="s">
        <v>11</v>
      </c>
      <c r="O35" s="7"/>
      <c r="P35" s="7" t="s">
        <v>11</v>
      </c>
      <c r="Q35" s="9"/>
      <c r="R35" s="120" t="s">
        <v>9</v>
      </c>
      <c r="S35" s="120" t="s">
        <v>9</v>
      </c>
      <c r="T35" s="66"/>
      <c r="U35" s="71" t="s">
        <v>11</v>
      </c>
    </row>
    <row r="36" spans="1:30" x14ac:dyDescent="0.35">
      <c r="A36" s="43" t="s">
        <v>47</v>
      </c>
      <c r="B36" s="99" t="s">
        <v>7</v>
      </c>
      <c r="C36" s="20" t="s">
        <v>7</v>
      </c>
      <c r="D36" s="16"/>
      <c r="E36" s="16"/>
      <c r="F36" s="41"/>
      <c r="G36" s="41"/>
      <c r="H36" s="125" t="s">
        <v>261</v>
      </c>
      <c r="I36" s="50"/>
      <c r="J36" s="2"/>
      <c r="K36" s="124" t="s">
        <v>9</v>
      </c>
      <c r="L36" s="78">
        <v>0</v>
      </c>
      <c r="M36" s="26" t="s">
        <v>11</v>
      </c>
      <c r="N36" s="26" t="s">
        <v>11</v>
      </c>
      <c r="O36" s="26" t="s">
        <v>11</v>
      </c>
      <c r="P36" s="26" t="s">
        <v>11</v>
      </c>
      <c r="Q36" s="9"/>
      <c r="R36" s="80" t="s">
        <v>11</v>
      </c>
      <c r="S36" s="80" t="s">
        <v>9</v>
      </c>
      <c r="T36" s="63"/>
      <c r="U36" s="82">
        <v>1</v>
      </c>
    </row>
    <row r="37" spans="1:30" x14ac:dyDescent="0.35">
      <c r="A37" s="43" t="s">
        <v>265</v>
      </c>
      <c r="B37" s="99"/>
      <c r="C37" s="20"/>
      <c r="D37" s="16"/>
      <c r="E37" s="16"/>
      <c r="F37" s="41"/>
      <c r="G37" s="41"/>
      <c r="H37" s="125"/>
      <c r="I37" s="50"/>
      <c r="J37" s="2"/>
      <c r="K37" s="124"/>
      <c r="L37" s="78"/>
      <c r="M37" s="26"/>
      <c r="N37" s="26"/>
      <c r="O37" s="26"/>
      <c r="P37" s="26"/>
      <c r="Q37" s="9"/>
      <c r="R37" s="80" t="s">
        <v>9</v>
      </c>
      <c r="S37" s="80" t="s">
        <v>9</v>
      </c>
      <c r="T37" s="63"/>
      <c r="U37" s="82"/>
    </row>
    <row r="38" spans="1:30" s="15" customFormat="1" x14ac:dyDescent="0.35">
      <c r="A38" s="127"/>
      <c r="B38" s="127"/>
      <c r="C38" s="128"/>
      <c r="D38" s="128"/>
      <c r="E38" s="128"/>
      <c r="J38" s="129"/>
      <c r="K38" s="129"/>
      <c r="L38" s="130"/>
      <c r="U38" s="131"/>
    </row>
    <row r="39" spans="1:30" s="15" customFormat="1" x14ac:dyDescent="0.35">
      <c r="A39" s="127"/>
      <c r="B39" s="127"/>
      <c r="C39" s="128"/>
      <c r="D39" s="128"/>
      <c r="E39" s="128"/>
      <c r="J39" s="129"/>
      <c r="K39" s="129"/>
      <c r="L39" s="130"/>
      <c r="U39" s="131"/>
    </row>
    <row r="40" spans="1:30" s="15" customFormat="1" x14ac:dyDescent="0.35">
      <c r="A40" s="127" t="s">
        <v>276</v>
      </c>
      <c r="B40" s="127">
        <f xml:space="preserve"> COUNTIF(B5:B37,"X")</f>
        <v>22</v>
      </c>
      <c r="C40" s="127">
        <f t="shared" ref="C40:K40" si="0" xml:space="preserve"> COUNTIF(C5:C37,"X")</f>
        <v>17</v>
      </c>
      <c r="D40" s="127">
        <f t="shared" si="0"/>
        <v>3</v>
      </c>
      <c r="E40" s="127">
        <f t="shared" si="0"/>
        <v>1</v>
      </c>
      <c r="F40" s="127">
        <f t="shared" si="0"/>
        <v>3</v>
      </c>
      <c r="G40" s="127">
        <f t="shared" si="0"/>
        <v>0</v>
      </c>
      <c r="H40" s="15">
        <f>COUNTIF(H5:H37,"&lt;&gt;N")-COUNTIF(H5:H37,"-")-COUNTIF(H5:H37,"")</f>
        <v>2</v>
      </c>
      <c r="I40" s="127">
        <f t="shared" si="0"/>
        <v>6</v>
      </c>
      <c r="J40" s="127">
        <f t="shared" si="0"/>
        <v>1</v>
      </c>
      <c r="K40" s="127">
        <f t="shared" si="0"/>
        <v>0</v>
      </c>
      <c r="L40" s="127">
        <f xml:space="preserve"> SUM(L5:L37)</f>
        <v>434</v>
      </c>
      <c r="M40" s="127"/>
      <c r="N40" s="127"/>
      <c r="O40" s="127">
        <f xml:space="preserve"> COUNTIF(O5:O37,"X")</f>
        <v>0</v>
      </c>
      <c r="P40" s="127">
        <f>AVERAGE(P5:P37)</f>
        <v>0.5</v>
      </c>
      <c r="Q40" s="127"/>
      <c r="R40" s="127">
        <f t="shared" ref="R40:S40" si="1" xml:space="preserve"> COUNTIF(R5:R37,"X")</f>
        <v>0</v>
      </c>
      <c r="S40" s="127">
        <f t="shared" si="1"/>
        <v>0</v>
      </c>
      <c r="T40" s="127"/>
      <c r="U40" s="127"/>
      <c r="V40" s="127"/>
      <c r="W40" s="127"/>
      <c r="X40" s="127"/>
      <c r="Y40" s="127"/>
      <c r="AA40" s="127"/>
      <c r="AB40" s="131"/>
      <c r="AC40" s="131"/>
      <c r="AD40" s="131"/>
    </row>
    <row r="41" spans="1:30" s="15" customFormat="1" x14ac:dyDescent="0.35">
      <c r="A41" s="127" t="s">
        <v>277</v>
      </c>
      <c r="B41" s="127">
        <f xml:space="preserve"> COUNTIF(B5:B37,"N")</f>
        <v>6</v>
      </c>
      <c r="C41" s="127">
        <f t="shared" ref="C41:K41" si="2" xml:space="preserve"> COUNTIF(C5:C37,"N")</f>
        <v>0</v>
      </c>
      <c r="D41" s="127">
        <f t="shared" si="2"/>
        <v>0</v>
      </c>
      <c r="E41" s="127">
        <f t="shared" si="2"/>
        <v>0</v>
      </c>
      <c r="F41" s="127">
        <f t="shared" si="2"/>
        <v>0</v>
      </c>
      <c r="G41" s="127">
        <f t="shared" si="2"/>
        <v>0</v>
      </c>
      <c r="H41" s="127">
        <f xml:space="preserve"> COUNTIF(H5:H37,"N")</f>
        <v>17</v>
      </c>
      <c r="I41" s="127">
        <f t="shared" si="2"/>
        <v>0</v>
      </c>
      <c r="J41" s="127">
        <f t="shared" si="2"/>
        <v>0</v>
      </c>
      <c r="K41" s="127">
        <f t="shared" si="2"/>
        <v>22</v>
      </c>
      <c r="L41" s="130"/>
      <c r="O41" s="127">
        <f t="shared" ref="O41:S41" si="3" xml:space="preserve"> COUNTIF(O5:O37,"N")</f>
        <v>0</v>
      </c>
      <c r="P41" s="127"/>
      <c r="Q41" s="127"/>
      <c r="R41" s="127">
        <f t="shared" si="3"/>
        <v>27</v>
      </c>
      <c r="S41" s="127">
        <f t="shared" si="3"/>
        <v>27</v>
      </c>
      <c r="U41" s="127"/>
      <c r="V41" s="127"/>
      <c r="W41" s="127"/>
      <c r="X41" s="127"/>
      <c r="Y41" s="127"/>
      <c r="Z41" s="127"/>
      <c r="AA41" s="127"/>
      <c r="AB41" s="131"/>
      <c r="AC41" s="131"/>
      <c r="AD41" s="131"/>
    </row>
    <row r="42" spans="1:30" s="15" customFormat="1" x14ac:dyDescent="0.35">
      <c r="A42" s="127"/>
      <c r="B42" s="127"/>
      <c r="C42" s="128"/>
      <c r="D42" s="128"/>
      <c r="E42" s="128"/>
      <c r="J42" s="129"/>
      <c r="K42" s="129"/>
      <c r="L42" s="127">
        <f xml:space="preserve"> COUNTIF(L5:L37,"&gt;0")</f>
        <v>7</v>
      </c>
      <c r="U42" s="131"/>
    </row>
    <row r="43" spans="1:30" s="15" customFormat="1" x14ac:dyDescent="0.35">
      <c r="A43" s="127"/>
      <c r="B43" s="127"/>
      <c r="C43" s="128"/>
      <c r="D43" s="128"/>
      <c r="E43" s="128"/>
      <c r="J43" s="129"/>
      <c r="K43" s="129"/>
      <c r="L43" s="130"/>
      <c r="U43" s="131"/>
    </row>
    <row r="44" spans="1:30" s="15" customFormat="1" x14ac:dyDescent="0.35">
      <c r="A44" s="127"/>
      <c r="B44" s="127"/>
      <c r="C44" s="128"/>
      <c r="D44" s="128"/>
      <c r="E44" s="128"/>
      <c r="J44" s="129"/>
      <c r="K44" s="129"/>
      <c r="L44" s="130"/>
      <c r="U44" s="131"/>
    </row>
    <row r="45" spans="1:30" s="15" customFormat="1" x14ac:dyDescent="0.35">
      <c r="A45" s="127"/>
      <c r="B45" s="127"/>
      <c r="C45" s="128"/>
      <c r="D45" s="128"/>
      <c r="E45" s="128"/>
      <c r="J45" s="129"/>
      <c r="K45" s="129"/>
      <c r="L45" s="130"/>
      <c r="U45" s="131"/>
    </row>
    <row r="46" spans="1:30" s="15" customFormat="1" x14ac:dyDescent="0.35">
      <c r="A46" s="127"/>
      <c r="B46" s="127"/>
      <c r="C46" s="128"/>
      <c r="D46" s="128"/>
      <c r="E46" s="128"/>
      <c r="J46" s="129"/>
      <c r="K46" s="129"/>
      <c r="L46" s="130"/>
      <c r="U46" s="131"/>
    </row>
    <row r="47" spans="1:30" s="15" customFormat="1" x14ac:dyDescent="0.35">
      <c r="A47" s="127"/>
      <c r="B47" s="127"/>
      <c r="C47" s="128"/>
      <c r="D47" s="128"/>
      <c r="E47" s="128"/>
      <c r="J47" s="129"/>
      <c r="K47" s="129"/>
      <c r="L47" s="130"/>
      <c r="U47" s="131"/>
    </row>
    <row r="48" spans="1:30" s="15" customFormat="1" x14ac:dyDescent="0.35">
      <c r="A48" s="127"/>
      <c r="B48" s="127"/>
      <c r="C48" s="128"/>
      <c r="D48" s="128"/>
      <c r="E48" s="128"/>
      <c r="J48" s="129"/>
      <c r="K48" s="129"/>
      <c r="L48" s="130"/>
      <c r="U48" s="131"/>
    </row>
    <row r="49" spans="1:21" s="15" customFormat="1" x14ac:dyDescent="0.35">
      <c r="A49" s="127"/>
      <c r="B49" s="127"/>
      <c r="C49" s="128"/>
      <c r="D49" s="128"/>
      <c r="E49" s="128"/>
      <c r="J49" s="129"/>
      <c r="K49" s="129"/>
      <c r="L49" s="130"/>
      <c r="U49" s="131"/>
    </row>
    <row r="50" spans="1:21" s="15" customFormat="1" x14ac:dyDescent="0.35">
      <c r="A50" s="127"/>
      <c r="B50" s="127"/>
      <c r="C50" s="128"/>
      <c r="D50" s="128"/>
      <c r="E50" s="128"/>
      <c r="J50" s="129"/>
      <c r="K50" s="129"/>
      <c r="L50" s="130"/>
      <c r="U50" s="131"/>
    </row>
    <row r="51" spans="1:21" s="15" customFormat="1" x14ac:dyDescent="0.35">
      <c r="A51" s="127"/>
      <c r="B51" s="127"/>
      <c r="C51" s="128"/>
      <c r="D51" s="128"/>
      <c r="E51" s="128"/>
      <c r="J51" s="129"/>
      <c r="K51" s="129"/>
      <c r="L51" s="130"/>
      <c r="U51" s="131"/>
    </row>
    <row r="52" spans="1:21" s="15" customFormat="1" x14ac:dyDescent="0.35">
      <c r="L52" s="131"/>
      <c r="U52" s="131"/>
    </row>
  </sheetData>
  <mergeCells count="5">
    <mergeCell ref="A1:A3"/>
    <mergeCell ref="C1:F1"/>
    <mergeCell ref="J1:K1"/>
    <mergeCell ref="M1:P1"/>
    <mergeCell ref="R1:T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51"/>
  <sheetViews>
    <sheetView zoomScale="80" zoomScaleNormal="80" workbookViewId="0">
      <pane ySplit="4" topLeftCell="A38" activePane="bottomLeft" state="frozen"/>
      <selection pane="bottomLeft" activeCell="B40" sqref="B40:T40"/>
    </sheetView>
  </sheetViews>
  <sheetFormatPr defaultColWidth="9.1796875" defaultRowHeight="14.5" x14ac:dyDescent="0.35"/>
  <cols>
    <col min="1" max="2" width="12.7265625" style="4" customWidth="1"/>
    <col min="3" max="8" width="9.1796875" style="4"/>
    <col min="9" max="9" width="23.81640625" style="4" customWidth="1"/>
    <col min="10" max="11" width="9.1796875" style="4"/>
    <col min="12" max="12" width="9.1796875" style="79"/>
    <col min="13" max="13" width="17.7265625" style="4" customWidth="1"/>
    <col min="14" max="14" width="15.81640625" style="4" customWidth="1"/>
    <col min="15" max="16" width="9.1796875" style="4"/>
    <col min="17" max="17" width="18.453125" style="4" customWidth="1"/>
    <col min="18" max="19" width="9.1796875" style="62"/>
    <col min="20" max="20" width="23" style="62" customWidth="1"/>
    <col min="21" max="21" width="9.1796875" style="79"/>
    <col min="22" max="16384" width="9.1796875" style="4"/>
  </cols>
  <sheetData>
    <row r="1" spans="1:22" ht="15" customHeight="1" x14ac:dyDescent="0.35">
      <c r="A1" s="160" t="s">
        <v>28</v>
      </c>
      <c r="B1" s="97"/>
      <c r="C1" s="161" t="s">
        <v>0</v>
      </c>
      <c r="D1" s="161"/>
      <c r="E1" s="161"/>
      <c r="F1" s="161"/>
      <c r="G1" s="39"/>
      <c r="H1" s="50"/>
      <c r="I1" s="50"/>
      <c r="J1" s="162" t="s">
        <v>1</v>
      </c>
      <c r="K1" s="163"/>
      <c r="L1" s="74"/>
      <c r="M1" s="164" t="s">
        <v>4</v>
      </c>
      <c r="N1" s="165"/>
      <c r="O1" s="166"/>
      <c r="P1" s="166"/>
      <c r="Q1" s="9"/>
      <c r="R1" s="157" t="s">
        <v>67</v>
      </c>
      <c r="S1" s="158"/>
      <c r="T1" s="159"/>
      <c r="U1" s="96"/>
    </row>
    <row r="2" spans="1:22" x14ac:dyDescent="0.35">
      <c r="A2" s="160"/>
      <c r="B2" s="97"/>
      <c r="C2" s="39"/>
      <c r="D2" s="39"/>
      <c r="E2" s="39"/>
      <c r="F2" s="39"/>
      <c r="G2" s="39"/>
      <c r="H2" s="50"/>
      <c r="I2" s="50"/>
      <c r="J2" s="40"/>
      <c r="K2" s="40"/>
      <c r="L2" s="74"/>
      <c r="M2" s="26"/>
      <c r="N2" s="26"/>
      <c r="O2" s="9"/>
      <c r="P2" s="9"/>
      <c r="Q2" s="9"/>
      <c r="R2" s="63"/>
      <c r="S2" s="63"/>
      <c r="T2" s="63"/>
      <c r="U2" s="82"/>
    </row>
    <row r="3" spans="1:22" ht="284.5" x14ac:dyDescent="0.35">
      <c r="A3" s="160"/>
      <c r="B3" s="98" t="s">
        <v>275</v>
      </c>
      <c r="C3" s="48" t="s">
        <v>49</v>
      </c>
      <c r="D3" s="48" t="s">
        <v>52</v>
      </c>
      <c r="E3" s="48" t="s">
        <v>50</v>
      </c>
      <c r="F3" s="48" t="s">
        <v>51</v>
      </c>
      <c r="G3" s="48" t="s">
        <v>53</v>
      </c>
      <c r="H3" s="51" t="s">
        <v>55</v>
      </c>
      <c r="I3" s="51" t="s">
        <v>81</v>
      </c>
      <c r="J3" s="49" t="s">
        <v>2</v>
      </c>
      <c r="K3" s="49" t="s">
        <v>3</v>
      </c>
      <c r="L3" s="73" t="s">
        <v>71</v>
      </c>
      <c r="M3" s="56" t="s">
        <v>56</v>
      </c>
      <c r="N3" s="56" t="s">
        <v>73</v>
      </c>
      <c r="O3" s="56" t="s">
        <v>57</v>
      </c>
      <c r="P3" s="57" t="s">
        <v>6</v>
      </c>
      <c r="Q3" s="8" t="s">
        <v>5</v>
      </c>
      <c r="R3" s="64" t="s">
        <v>58</v>
      </c>
      <c r="S3" s="64" t="s">
        <v>59</v>
      </c>
      <c r="T3" s="64" t="s">
        <v>60</v>
      </c>
      <c r="U3" s="84" t="s">
        <v>76</v>
      </c>
    </row>
    <row r="4" spans="1:22" s="23" customFormat="1" x14ac:dyDescent="0.35">
      <c r="A4" s="21" t="s">
        <v>29</v>
      </c>
      <c r="B4" s="29"/>
      <c r="C4" s="29"/>
      <c r="D4" s="29"/>
      <c r="E4" s="29"/>
      <c r="F4" s="29"/>
      <c r="G4" s="29"/>
      <c r="H4" s="29"/>
      <c r="I4" s="29"/>
      <c r="J4" s="30"/>
      <c r="K4" s="30"/>
      <c r="L4" s="75"/>
      <c r="M4" s="22"/>
      <c r="N4" s="22"/>
      <c r="O4" s="22"/>
      <c r="P4" s="22"/>
      <c r="Q4" s="22"/>
      <c r="R4" s="22"/>
      <c r="S4" s="22"/>
      <c r="T4" s="22"/>
      <c r="U4" s="95"/>
    </row>
    <row r="5" spans="1:22" x14ac:dyDescent="0.35">
      <c r="A5" s="43" t="s">
        <v>40</v>
      </c>
      <c r="B5" s="99" t="s">
        <v>7</v>
      </c>
      <c r="C5" s="20" t="s">
        <v>7</v>
      </c>
      <c r="D5" s="16"/>
      <c r="E5" s="16"/>
      <c r="F5" s="39"/>
      <c r="G5" s="3" t="s">
        <v>70</v>
      </c>
      <c r="H5" s="42"/>
      <c r="I5" s="42" t="s">
        <v>7</v>
      </c>
      <c r="J5" s="58" t="s">
        <v>7</v>
      </c>
      <c r="K5" s="40"/>
      <c r="L5" s="74">
        <v>0</v>
      </c>
      <c r="M5" s="9"/>
      <c r="N5" s="26" t="s">
        <v>82</v>
      </c>
      <c r="O5" s="26" t="s">
        <v>11</v>
      </c>
      <c r="P5" s="26" t="s">
        <v>11</v>
      </c>
      <c r="Q5" s="26" t="s">
        <v>11</v>
      </c>
      <c r="R5" s="80" t="s">
        <v>9</v>
      </c>
      <c r="S5" s="80" t="s">
        <v>9</v>
      </c>
      <c r="T5" s="80" t="s">
        <v>11</v>
      </c>
      <c r="U5" s="82">
        <v>15</v>
      </c>
    </row>
    <row r="6" spans="1:22" x14ac:dyDescent="0.35">
      <c r="A6" s="44" t="s">
        <v>12</v>
      </c>
      <c r="B6" s="99" t="s">
        <v>11</v>
      </c>
      <c r="C6" s="20"/>
      <c r="D6" s="20"/>
      <c r="E6" s="16"/>
      <c r="F6" s="39"/>
      <c r="G6" s="39"/>
      <c r="H6" s="42" t="s">
        <v>11</v>
      </c>
      <c r="I6" s="42" t="s">
        <v>11</v>
      </c>
      <c r="J6" s="58" t="s">
        <v>11</v>
      </c>
      <c r="K6" s="58" t="s">
        <v>11</v>
      </c>
      <c r="L6" s="74"/>
      <c r="M6" s="26" t="s">
        <v>11</v>
      </c>
      <c r="N6" s="26" t="s">
        <v>11</v>
      </c>
      <c r="O6" s="26" t="s">
        <v>11</v>
      </c>
      <c r="P6" s="26" t="s">
        <v>11</v>
      </c>
      <c r="Q6" s="26" t="s">
        <v>11</v>
      </c>
      <c r="R6" s="80" t="s">
        <v>11</v>
      </c>
      <c r="S6" s="80" t="s">
        <v>11</v>
      </c>
      <c r="T6" s="80" t="s">
        <v>11</v>
      </c>
      <c r="U6" s="82" t="s">
        <v>11</v>
      </c>
    </row>
    <row r="7" spans="1:22" x14ac:dyDescent="0.35">
      <c r="A7" s="44" t="s">
        <v>13</v>
      </c>
      <c r="B7" s="99" t="s">
        <v>9</v>
      </c>
      <c r="C7" s="17"/>
      <c r="D7" s="17"/>
      <c r="E7" s="17"/>
      <c r="F7" s="10"/>
      <c r="G7" s="10"/>
      <c r="H7" s="52"/>
      <c r="I7" s="52"/>
      <c r="J7" s="11"/>
      <c r="K7" s="11"/>
      <c r="L7" s="76"/>
      <c r="M7" s="12"/>
      <c r="N7" s="12"/>
      <c r="O7" s="12"/>
      <c r="P7" s="12"/>
      <c r="Q7" s="9"/>
      <c r="R7" s="63"/>
      <c r="S7" s="63"/>
      <c r="T7" s="63"/>
      <c r="U7" s="88"/>
    </row>
    <row r="8" spans="1:22" x14ac:dyDescent="0.35">
      <c r="A8" s="43" t="s">
        <v>41</v>
      </c>
      <c r="B8" s="99" t="s">
        <v>7</v>
      </c>
      <c r="C8" s="20" t="s">
        <v>7</v>
      </c>
      <c r="D8" s="16"/>
      <c r="E8" s="16"/>
      <c r="F8" s="39"/>
      <c r="G8" s="39"/>
      <c r="H8" s="42" t="s">
        <v>9</v>
      </c>
      <c r="I8" s="42" t="s">
        <v>11</v>
      </c>
      <c r="J8" s="40"/>
      <c r="K8" s="58" t="s">
        <v>9</v>
      </c>
      <c r="L8" s="74">
        <v>0</v>
      </c>
      <c r="M8" s="26" t="s">
        <v>100</v>
      </c>
      <c r="N8" s="26" t="s">
        <v>101</v>
      </c>
      <c r="O8" s="9"/>
      <c r="P8" s="9"/>
      <c r="Q8" s="9"/>
      <c r="R8" s="80" t="s">
        <v>9</v>
      </c>
      <c r="S8" s="80" t="s">
        <v>9</v>
      </c>
      <c r="T8" s="63"/>
      <c r="U8" s="82">
        <v>20</v>
      </c>
    </row>
    <row r="9" spans="1:22" x14ac:dyDescent="0.35">
      <c r="A9" s="43" t="s">
        <v>48</v>
      </c>
      <c r="B9" s="99" t="s">
        <v>9</v>
      </c>
      <c r="C9" s="16"/>
      <c r="D9" s="16"/>
      <c r="E9" s="16"/>
      <c r="F9" s="41"/>
      <c r="G9" s="41"/>
      <c r="H9" s="50"/>
      <c r="I9" s="50"/>
      <c r="J9" s="40"/>
      <c r="K9" s="58" t="s">
        <v>9</v>
      </c>
      <c r="L9" s="74"/>
      <c r="M9" s="9"/>
      <c r="N9" s="9"/>
      <c r="O9" s="9"/>
      <c r="P9" s="9"/>
      <c r="Q9" s="9"/>
      <c r="R9" s="80" t="s">
        <v>9</v>
      </c>
      <c r="S9" s="80" t="s">
        <v>9</v>
      </c>
      <c r="T9" s="63"/>
      <c r="U9" s="82"/>
    </row>
    <row r="10" spans="1:22" x14ac:dyDescent="0.35">
      <c r="A10" s="43" t="s">
        <v>106</v>
      </c>
      <c r="B10" s="99" t="s">
        <v>9</v>
      </c>
      <c r="C10" s="16"/>
      <c r="D10" s="16"/>
      <c r="E10" s="16"/>
      <c r="F10" s="39"/>
      <c r="G10" s="39"/>
      <c r="H10" s="42" t="s">
        <v>9</v>
      </c>
      <c r="I10" s="42" t="s">
        <v>7</v>
      </c>
      <c r="J10" s="40"/>
      <c r="K10" s="58" t="s">
        <v>9</v>
      </c>
      <c r="L10" s="74"/>
      <c r="M10" s="9"/>
      <c r="N10" s="9"/>
      <c r="O10" s="9"/>
      <c r="P10" s="9"/>
      <c r="Q10" s="9"/>
      <c r="R10" s="63"/>
      <c r="S10" s="63"/>
      <c r="T10" s="63"/>
      <c r="U10" s="82"/>
    </row>
    <row r="11" spans="1:22" x14ac:dyDescent="0.35">
      <c r="A11" s="44" t="s">
        <v>15</v>
      </c>
      <c r="B11" s="99" t="s">
        <v>9</v>
      </c>
      <c r="C11" s="16"/>
      <c r="D11" s="16"/>
      <c r="E11" s="16"/>
      <c r="F11" s="39"/>
      <c r="G11" s="39"/>
      <c r="H11" s="42" t="s">
        <v>9</v>
      </c>
      <c r="I11" s="42" t="s">
        <v>7</v>
      </c>
      <c r="J11" s="40"/>
      <c r="K11" s="58" t="s">
        <v>9</v>
      </c>
      <c r="L11" s="74" t="s">
        <v>11</v>
      </c>
      <c r="M11" s="9"/>
      <c r="N11" s="9"/>
      <c r="O11" s="9"/>
      <c r="P11" s="9"/>
      <c r="Q11" s="9"/>
      <c r="R11" s="80" t="s">
        <v>9</v>
      </c>
      <c r="S11" s="80" t="s">
        <v>9</v>
      </c>
      <c r="T11" s="63"/>
      <c r="U11" s="82" t="s">
        <v>11</v>
      </c>
    </row>
    <row r="12" spans="1:22" x14ac:dyDescent="0.35">
      <c r="A12" s="44" t="s">
        <v>14</v>
      </c>
      <c r="B12" s="99" t="s">
        <v>7</v>
      </c>
      <c r="C12" s="16"/>
      <c r="D12" s="16"/>
      <c r="E12" s="16"/>
      <c r="F12" s="3" t="s">
        <v>7</v>
      </c>
      <c r="G12" s="39"/>
      <c r="H12" s="42" t="s">
        <v>9</v>
      </c>
      <c r="I12" s="50"/>
      <c r="J12" s="40"/>
      <c r="K12" s="58" t="s">
        <v>9</v>
      </c>
      <c r="L12" s="74">
        <v>0</v>
      </c>
      <c r="M12" s="26" t="s">
        <v>130</v>
      </c>
      <c r="N12" s="9">
        <v>250</v>
      </c>
      <c r="O12" s="26" t="s">
        <v>11</v>
      </c>
      <c r="P12" s="26" t="s">
        <v>11</v>
      </c>
      <c r="Q12" s="9"/>
      <c r="R12" s="80" t="s">
        <v>9</v>
      </c>
      <c r="S12" s="80" t="s">
        <v>9</v>
      </c>
      <c r="T12" s="63"/>
      <c r="U12" s="82" t="s">
        <v>135</v>
      </c>
    </row>
    <row r="13" spans="1:22" x14ac:dyDescent="0.35">
      <c r="A13" s="44" t="s">
        <v>16</v>
      </c>
      <c r="B13" s="99" t="s">
        <v>7</v>
      </c>
      <c r="C13" s="20" t="s">
        <v>7</v>
      </c>
      <c r="D13" s="16"/>
      <c r="E13" s="20" t="s">
        <v>7</v>
      </c>
      <c r="F13" s="39"/>
      <c r="G13" s="39"/>
      <c r="H13" s="42" t="s">
        <v>9</v>
      </c>
      <c r="I13" s="50"/>
      <c r="J13" s="40"/>
      <c r="K13" s="58" t="s">
        <v>9</v>
      </c>
      <c r="L13" s="74">
        <v>0</v>
      </c>
      <c r="M13" s="26" t="s">
        <v>11</v>
      </c>
      <c r="N13" s="26" t="s">
        <v>11</v>
      </c>
      <c r="O13" s="26" t="s">
        <v>11</v>
      </c>
      <c r="P13" s="26" t="s">
        <v>11</v>
      </c>
      <c r="Q13" s="9"/>
      <c r="R13" s="80" t="s">
        <v>9</v>
      </c>
      <c r="S13" s="80" t="s">
        <v>9</v>
      </c>
      <c r="T13" s="63"/>
      <c r="U13" s="82">
        <v>15</v>
      </c>
    </row>
    <row r="14" spans="1:22" x14ac:dyDescent="0.35">
      <c r="A14" s="44" t="s">
        <v>17</v>
      </c>
      <c r="B14" s="99" t="s">
        <v>7</v>
      </c>
      <c r="C14" s="20" t="s">
        <v>7</v>
      </c>
      <c r="D14" s="16"/>
      <c r="E14" s="16"/>
      <c r="F14" s="39"/>
      <c r="G14" s="3"/>
      <c r="H14" s="42" t="s">
        <v>11</v>
      </c>
      <c r="I14" s="42" t="s">
        <v>7</v>
      </c>
      <c r="J14" s="40"/>
      <c r="K14" s="58" t="s">
        <v>9</v>
      </c>
      <c r="L14" s="74" t="s">
        <v>11</v>
      </c>
      <c r="M14" s="9"/>
      <c r="N14" s="9"/>
      <c r="O14" s="9"/>
      <c r="P14" s="9"/>
      <c r="Q14" s="9"/>
      <c r="R14" s="80" t="s">
        <v>9</v>
      </c>
      <c r="S14" s="80" t="s">
        <v>9</v>
      </c>
      <c r="T14" s="63"/>
      <c r="U14" s="82">
        <v>1</v>
      </c>
      <c r="V14" s="28" t="s">
        <v>140</v>
      </c>
    </row>
    <row r="15" spans="1:22" x14ac:dyDescent="0.35">
      <c r="A15" s="44" t="s">
        <v>18</v>
      </c>
      <c r="B15" s="60"/>
      <c r="C15" s="16"/>
      <c r="D15" s="16"/>
      <c r="E15" s="16"/>
      <c r="F15" s="39"/>
      <c r="G15" s="39"/>
      <c r="H15" s="50"/>
      <c r="I15" s="42" t="s">
        <v>7</v>
      </c>
      <c r="J15" s="40"/>
      <c r="K15" s="40"/>
      <c r="L15" s="74" t="s">
        <v>11</v>
      </c>
      <c r="M15" s="26" t="s">
        <v>11</v>
      </c>
      <c r="N15" s="26" t="s">
        <v>11</v>
      </c>
      <c r="O15" s="26" t="s">
        <v>11</v>
      </c>
      <c r="P15" s="26" t="s">
        <v>11</v>
      </c>
      <c r="Q15" s="9"/>
      <c r="R15" s="80" t="s">
        <v>9</v>
      </c>
      <c r="S15" s="80" t="s">
        <v>9</v>
      </c>
      <c r="T15" s="63"/>
      <c r="U15" s="82" t="s">
        <v>11</v>
      </c>
      <c r="V15" s="28" t="s">
        <v>143</v>
      </c>
    </row>
    <row r="16" spans="1:22" x14ac:dyDescent="0.35">
      <c r="A16" s="44" t="s">
        <v>19</v>
      </c>
      <c r="B16" s="60"/>
      <c r="C16" s="16"/>
      <c r="D16" s="16"/>
      <c r="E16" s="16"/>
      <c r="F16" s="39"/>
      <c r="G16" s="39"/>
      <c r="H16" s="42" t="s">
        <v>11</v>
      </c>
      <c r="I16" s="42" t="s">
        <v>11</v>
      </c>
      <c r="J16" s="40"/>
      <c r="K16" s="40"/>
      <c r="L16" s="74" t="s">
        <v>11</v>
      </c>
      <c r="M16" s="26" t="s">
        <v>11</v>
      </c>
      <c r="N16" s="26" t="s">
        <v>11</v>
      </c>
      <c r="O16" s="26" t="s">
        <v>11</v>
      </c>
      <c r="P16" s="26" t="s">
        <v>11</v>
      </c>
      <c r="Q16" s="9"/>
      <c r="R16" s="80" t="s">
        <v>9</v>
      </c>
      <c r="S16" s="80" t="s">
        <v>9</v>
      </c>
      <c r="T16" s="63"/>
      <c r="U16" s="82" t="s">
        <v>11</v>
      </c>
    </row>
    <row r="17" spans="1:90" x14ac:dyDescent="0.35">
      <c r="A17" s="43" t="s">
        <v>36</v>
      </c>
      <c r="B17" s="99" t="s">
        <v>9</v>
      </c>
      <c r="C17" s="16"/>
      <c r="D17" s="16"/>
      <c r="E17" s="16"/>
      <c r="F17" s="39"/>
      <c r="G17" s="39"/>
      <c r="H17" s="42" t="s">
        <v>9</v>
      </c>
      <c r="I17" s="42" t="s">
        <v>7</v>
      </c>
      <c r="J17" s="40"/>
      <c r="K17" s="58" t="s">
        <v>9</v>
      </c>
      <c r="L17" s="74" t="s">
        <v>11</v>
      </c>
      <c r="M17" s="26" t="s">
        <v>11</v>
      </c>
      <c r="N17" s="26" t="s">
        <v>11</v>
      </c>
      <c r="O17" s="26" t="s">
        <v>11</v>
      </c>
      <c r="P17" s="26" t="s">
        <v>11</v>
      </c>
      <c r="Q17" s="9"/>
      <c r="R17" s="80" t="s">
        <v>9</v>
      </c>
      <c r="S17" s="80" t="s">
        <v>9</v>
      </c>
      <c r="T17" s="63"/>
      <c r="U17" s="82" t="s">
        <v>11</v>
      </c>
    </row>
    <row r="18" spans="1:90" x14ac:dyDescent="0.35">
      <c r="A18" s="44" t="s">
        <v>20</v>
      </c>
      <c r="B18" s="99" t="s">
        <v>7</v>
      </c>
      <c r="C18" s="20" t="s">
        <v>7</v>
      </c>
      <c r="D18" s="16"/>
      <c r="E18" s="16"/>
      <c r="F18" s="39"/>
      <c r="G18" s="39"/>
      <c r="H18" s="42" t="s">
        <v>9</v>
      </c>
      <c r="I18" s="50"/>
      <c r="J18" s="40"/>
      <c r="K18" s="58" t="s">
        <v>11</v>
      </c>
      <c r="L18" s="74">
        <v>0</v>
      </c>
      <c r="M18" s="26">
        <v>85</v>
      </c>
      <c r="N18" s="26" t="s">
        <v>163</v>
      </c>
      <c r="O18" s="26" t="s">
        <v>11</v>
      </c>
      <c r="P18" s="26" t="s">
        <v>11</v>
      </c>
      <c r="Q18" s="9"/>
      <c r="R18" s="80" t="s">
        <v>9</v>
      </c>
      <c r="S18" s="80" t="s">
        <v>9</v>
      </c>
      <c r="T18" s="80" t="s">
        <v>168</v>
      </c>
      <c r="U18" s="82">
        <v>10</v>
      </c>
      <c r="V18" s="24" t="s">
        <v>167</v>
      </c>
    </row>
    <row r="19" spans="1:90" x14ac:dyDescent="0.35">
      <c r="A19" s="44" t="s">
        <v>21</v>
      </c>
      <c r="B19" s="99" t="s">
        <v>7</v>
      </c>
      <c r="C19" s="25"/>
      <c r="D19" s="25" t="s">
        <v>7</v>
      </c>
      <c r="E19" s="17"/>
      <c r="F19" s="10"/>
      <c r="G19" s="10"/>
      <c r="H19" s="101" t="s">
        <v>9</v>
      </c>
      <c r="I19" s="52"/>
      <c r="J19" s="11"/>
      <c r="K19" s="100" t="s">
        <v>9</v>
      </c>
      <c r="L19" s="76">
        <v>0</v>
      </c>
      <c r="M19" s="12">
        <v>85</v>
      </c>
      <c r="N19" s="35" t="s">
        <v>11</v>
      </c>
      <c r="O19" s="35" t="s">
        <v>11</v>
      </c>
      <c r="P19" s="35" t="s">
        <v>175</v>
      </c>
      <c r="Q19" s="9"/>
      <c r="R19" s="80" t="s">
        <v>9</v>
      </c>
      <c r="S19" s="80" t="s">
        <v>9</v>
      </c>
      <c r="T19" s="63"/>
      <c r="U19" s="88">
        <v>5</v>
      </c>
    </row>
    <row r="20" spans="1:90" ht="29" x14ac:dyDescent="0.35">
      <c r="A20" s="43" t="s">
        <v>281</v>
      </c>
      <c r="B20" s="99" t="s">
        <v>7</v>
      </c>
      <c r="C20" s="25" t="s">
        <v>7</v>
      </c>
      <c r="D20" s="25"/>
      <c r="E20" s="17"/>
      <c r="F20" s="10"/>
      <c r="G20" s="10"/>
      <c r="H20" s="101" t="s">
        <v>9</v>
      </c>
      <c r="I20" s="52"/>
      <c r="J20" s="11"/>
      <c r="K20" s="100"/>
      <c r="L20" s="76"/>
      <c r="M20" s="12"/>
      <c r="N20" s="35"/>
      <c r="O20" s="35"/>
      <c r="P20" s="35"/>
      <c r="Q20" s="9"/>
      <c r="R20" s="80" t="s">
        <v>9</v>
      </c>
      <c r="S20" s="80" t="s">
        <v>9</v>
      </c>
      <c r="T20" s="120" t="s">
        <v>284</v>
      </c>
      <c r="U20" s="88">
        <v>1</v>
      </c>
      <c r="V20" s="28" t="s">
        <v>286</v>
      </c>
    </row>
    <row r="21" spans="1:90" x14ac:dyDescent="0.35">
      <c r="A21" s="43" t="s">
        <v>22</v>
      </c>
      <c r="B21" s="99" t="s">
        <v>9</v>
      </c>
      <c r="C21" s="10"/>
      <c r="D21" s="10"/>
      <c r="E21" s="10"/>
      <c r="F21" s="10"/>
      <c r="G21" s="10"/>
      <c r="H21" s="52"/>
      <c r="I21" s="52"/>
      <c r="J21" s="11"/>
      <c r="K21" s="11"/>
      <c r="L21" s="76"/>
      <c r="M21" s="35"/>
      <c r="N21" s="35"/>
      <c r="O21" s="35"/>
      <c r="P21" s="35"/>
      <c r="Q21" s="9"/>
      <c r="R21" s="63"/>
      <c r="S21" s="63"/>
      <c r="T21" s="63"/>
      <c r="U21" s="88"/>
    </row>
    <row r="22" spans="1:90" s="1" customFormat="1" x14ac:dyDescent="0.35">
      <c r="A22" s="43" t="s">
        <v>37</v>
      </c>
      <c r="B22" s="99" t="s">
        <v>7</v>
      </c>
      <c r="C22" s="27" t="s">
        <v>7</v>
      </c>
      <c r="D22" s="27"/>
      <c r="E22" s="27"/>
      <c r="F22" s="27"/>
      <c r="G22" s="27"/>
      <c r="H22" s="53" t="s">
        <v>9</v>
      </c>
      <c r="I22" s="53" t="s">
        <v>11</v>
      </c>
      <c r="J22" s="11"/>
      <c r="K22" s="100" t="s">
        <v>9</v>
      </c>
      <c r="L22" s="76">
        <v>3</v>
      </c>
      <c r="M22" s="26">
        <v>85</v>
      </c>
      <c r="N22" s="26" t="s">
        <v>101</v>
      </c>
      <c r="O22" s="26" t="s">
        <v>11</v>
      </c>
      <c r="P22" s="26" t="s">
        <v>11</v>
      </c>
      <c r="Q22" s="9"/>
      <c r="R22" s="80" t="s">
        <v>9</v>
      </c>
      <c r="S22" s="80" t="s">
        <v>9</v>
      </c>
      <c r="T22" s="65"/>
      <c r="U22" s="82">
        <v>5</v>
      </c>
      <c r="V22" s="1" t="s">
        <v>181</v>
      </c>
    </row>
    <row r="23" spans="1:90" s="15" customFormat="1" x14ac:dyDescent="0.35">
      <c r="A23" s="44" t="s">
        <v>23</v>
      </c>
      <c r="B23" s="99" t="s">
        <v>7</v>
      </c>
      <c r="C23" s="20"/>
      <c r="D23" s="20" t="s">
        <v>7</v>
      </c>
      <c r="E23" s="16"/>
      <c r="F23" s="41"/>
      <c r="G23" s="41"/>
      <c r="H23" s="42" t="s">
        <v>9</v>
      </c>
      <c r="I23" s="50"/>
      <c r="J23" s="40"/>
      <c r="K23" s="58" t="s">
        <v>9</v>
      </c>
      <c r="L23" s="74">
        <v>2</v>
      </c>
      <c r="M23" s="26">
        <v>85</v>
      </c>
      <c r="N23" s="9">
        <v>2500</v>
      </c>
      <c r="O23" s="26" t="s">
        <v>11</v>
      </c>
      <c r="P23" s="9"/>
      <c r="Q23" s="9"/>
      <c r="R23" s="80" t="s">
        <v>9</v>
      </c>
      <c r="S23" s="80" t="s">
        <v>9</v>
      </c>
      <c r="T23" s="63"/>
      <c r="U23" s="82" t="s">
        <v>11</v>
      </c>
    </row>
    <row r="24" spans="1:90" s="15" customFormat="1" x14ac:dyDescent="0.35">
      <c r="A24" s="43" t="s">
        <v>42</v>
      </c>
      <c r="B24" s="99" t="s">
        <v>7</v>
      </c>
      <c r="C24" s="3" t="s">
        <v>7</v>
      </c>
      <c r="D24" s="41"/>
      <c r="E24" s="41"/>
      <c r="F24" s="41"/>
      <c r="G24" s="41"/>
      <c r="H24" s="42" t="s">
        <v>9</v>
      </c>
      <c r="I24" s="50"/>
      <c r="J24" s="40"/>
      <c r="K24" s="58" t="s">
        <v>9</v>
      </c>
      <c r="L24" s="74">
        <v>0</v>
      </c>
      <c r="M24" s="26" t="s">
        <v>11</v>
      </c>
      <c r="N24" s="26" t="s">
        <v>11</v>
      </c>
      <c r="O24" s="26" t="s">
        <v>11</v>
      </c>
      <c r="P24" s="26" t="s">
        <v>11</v>
      </c>
      <c r="Q24" s="9"/>
      <c r="R24" s="80" t="s">
        <v>9</v>
      </c>
      <c r="S24" s="80" t="s">
        <v>9</v>
      </c>
      <c r="T24" s="63"/>
      <c r="U24" s="82" t="s">
        <v>191</v>
      </c>
    </row>
    <row r="25" spans="1:90" x14ac:dyDescent="0.35">
      <c r="A25" s="43" t="s">
        <v>43</v>
      </c>
      <c r="B25" s="99" t="s">
        <v>9</v>
      </c>
      <c r="C25" s="20" t="s">
        <v>7</v>
      </c>
      <c r="D25" s="16"/>
      <c r="E25" s="16"/>
      <c r="F25" s="41"/>
      <c r="G25" s="41"/>
      <c r="H25" s="42" t="s">
        <v>11</v>
      </c>
      <c r="I25" s="42" t="s">
        <v>7</v>
      </c>
      <c r="J25" s="40"/>
      <c r="K25" s="58" t="s">
        <v>9</v>
      </c>
      <c r="L25" s="74" t="s">
        <v>11</v>
      </c>
      <c r="M25" s="26" t="s">
        <v>11</v>
      </c>
      <c r="N25" s="26" t="s">
        <v>11</v>
      </c>
      <c r="O25" s="26" t="s">
        <v>11</v>
      </c>
      <c r="P25" s="26" t="s">
        <v>11</v>
      </c>
      <c r="Q25" s="9"/>
      <c r="R25" s="80" t="s">
        <v>9</v>
      </c>
      <c r="S25" s="80" t="s">
        <v>9</v>
      </c>
      <c r="T25" s="63"/>
      <c r="U25" s="82">
        <v>5</v>
      </c>
    </row>
    <row r="26" spans="1:90" x14ac:dyDescent="0.35">
      <c r="A26" s="43" t="s">
        <v>292</v>
      </c>
      <c r="B26" s="99" t="s">
        <v>7</v>
      </c>
      <c r="C26" s="20" t="s">
        <v>7</v>
      </c>
      <c r="D26" s="16"/>
      <c r="E26" s="16"/>
      <c r="F26" s="126"/>
      <c r="G26" s="126"/>
      <c r="H26" s="42"/>
      <c r="I26" s="42"/>
      <c r="J26" s="40"/>
      <c r="K26" s="58" t="s">
        <v>9</v>
      </c>
      <c r="L26" s="74"/>
      <c r="M26" s="26"/>
      <c r="N26" s="26"/>
      <c r="O26" s="26"/>
      <c r="P26" s="26"/>
      <c r="Q26" s="9"/>
      <c r="R26" s="80" t="s">
        <v>9</v>
      </c>
      <c r="S26" s="80" t="s">
        <v>9</v>
      </c>
      <c r="T26" s="63"/>
      <c r="U26" s="82">
        <v>5</v>
      </c>
    </row>
    <row r="27" spans="1:90" x14ac:dyDescent="0.35">
      <c r="A27" s="44" t="s">
        <v>24</v>
      </c>
      <c r="B27" s="99" t="s">
        <v>7</v>
      </c>
      <c r="C27" s="20" t="s">
        <v>7</v>
      </c>
      <c r="D27" s="16"/>
      <c r="E27" s="20"/>
      <c r="F27" s="3"/>
      <c r="G27" s="3"/>
      <c r="H27" s="42" t="s">
        <v>195</v>
      </c>
      <c r="I27" s="42" t="s">
        <v>11</v>
      </c>
      <c r="J27" s="40"/>
      <c r="K27" s="58" t="s">
        <v>9</v>
      </c>
      <c r="L27" s="74">
        <v>0</v>
      </c>
      <c r="M27" s="26" t="s">
        <v>11</v>
      </c>
      <c r="N27" s="26" t="s">
        <v>11</v>
      </c>
      <c r="O27" s="26" t="s">
        <v>11</v>
      </c>
      <c r="P27" s="26" t="s">
        <v>11</v>
      </c>
      <c r="Q27" s="9"/>
      <c r="R27" s="80" t="s">
        <v>9</v>
      </c>
      <c r="S27" s="80" t="s">
        <v>9</v>
      </c>
      <c r="T27" s="63"/>
      <c r="U27" s="82">
        <v>6</v>
      </c>
    </row>
    <row r="28" spans="1:90" s="13" customFormat="1" x14ac:dyDescent="0.35">
      <c r="A28" s="44" t="s">
        <v>25</v>
      </c>
      <c r="B28" s="99" t="s">
        <v>7</v>
      </c>
      <c r="C28" s="19" t="s">
        <v>7</v>
      </c>
      <c r="D28" s="19"/>
      <c r="E28" s="19"/>
      <c r="F28" s="14"/>
      <c r="G28" s="14"/>
      <c r="H28" s="54" t="s">
        <v>11</v>
      </c>
      <c r="I28" s="54" t="s">
        <v>11</v>
      </c>
      <c r="J28" s="11"/>
      <c r="K28" s="11"/>
      <c r="L28" s="76" t="s">
        <v>11</v>
      </c>
      <c r="M28" s="26" t="s">
        <v>11</v>
      </c>
      <c r="N28" s="26" t="s">
        <v>11</v>
      </c>
      <c r="O28" s="26" t="s">
        <v>11</v>
      </c>
      <c r="P28" s="26" t="s">
        <v>11</v>
      </c>
      <c r="Q28" s="9"/>
      <c r="R28" s="80" t="s">
        <v>9</v>
      </c>
      <c r="S28" s="80" t="s">
        <v>9</v>
      </c>
      <c r="T28" s="63"/>
      <c r="U28" s="88">
        <v>5</v>
      </c>
      <c r="V28" s="116" t="s">
        <v>199</v>
      </c>
    </row>
    <row r="29" spans="1:90" s="46" customFormat="1" x14ac:dyDescent="0.35">
      <c r="A29" s="43" t="s">
        <v>44</v>
      </c>
      <c r="B29" s="99" t="s">
        <v>274</v>
      </c>
      <c r="C29" s="19" t="s">
        <v>7</v>
      </c>
      <c r="D29" s="19"/>
      <c r="E29" s="19" t="s">
        <v>136</v>
      </c>
      <c r="F29" s="14"/>
      <c r="G29" s="14"/>
      <c r="H29" s="54" t="s">
        <v>9</v>
      </c>
      <c r="I29" s="54" t="s">
        <v>11</v>
      </c>
      <c r="J29" s="11"/>
      <c r="K29" s="100" t="s">
        <v>9</v>
      </c>
      <c r="L29" s="76">
        <v>0</v>
      </c>
      <c r="M29" s="26" t="s">
        <v>11</v>
      </c>
      <c r="N29" s="26" t="s">
        <v>11</v>
      </c>
      <c r="O29" s="26" t="s">
        <v>11</v>
      </c>
      <c r="P29" s="26" t="s">
        <v>11</v>
      </c>
      <c r="Q29" s="9"/>
      <c r="R29" s="80" t="s">
        <v>9</v>
      </c>
      <c r="S29" s="80" t="s">
        <v>9</v>
      </c>
      <c r="T29" s="63"/>
      <c r="U29" s="88">
        <v>5</v>
      </c>
      <c r="V29" s="59" t="s">
        <v>206</v>
      </c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</row>
    <row r="30" spans="1:90" s="34" customFormat="1" x14ac:dyDescent="0.35">
      <c r="A30" s="44" t="s">
        <v>38</v>
      </c>
      <c r="B30" s="99" t="s">
        <v>7</v>
      </c>
      <c r="C30" s="19"/>
      <c r="D30" s="19"/>
      <c r="E30" s="19"/>
      <c r="F30" s="14" t="s">
        <v>7</v>
      </c>
      <c r="G30" s="14"/>
      <c r="H30" s="54" t="s">
        <v>9</v>
      </c>
      <c r="I30" s="54"/>
      <c r="J30" s="11"/>
      <c r="K30" s="100" t="s">
        <v>9</v>
      </c>
      <c r="L30" s="76"/>
      <c r="M30" s="26" t="s">
        <v>210</v>
      </c>
      <c r="N30" s="26"/>
      <c r="O30" s="26"/>
      <c r="P30" s="26"/>
      <c r="Q30" s="9"/>
      <c r="R30" s="80" t="s">
        <v>9</v>
      </c>
      <c r="S30" s="80" t="s">
        <v>11</v>
      </c>
      <c r="T30" s="63"/>
      <c r="U30" s="88" t="s">
        <v>11</v>
      </c>
      <c r="V30" s="59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</row>
    <row r="31" spans="1:90" x14ac:dyDescent="0.35">
      <c r="A31" s="44" t="s">
        <v>26</v>
      </c>
      <c r="B31" s="99" t="s">
        <v>7</v>
      </c>
      <c r="C31" s="20"/>
      <c r="D31" s="20" t="s">
        <v>7</v>
      </c>
      <c r="E31" s="16"/>
      <c r="F31" s="41"/>
      <c r="G31" s="41"/>
      <c r="H31" s="42" t="s">
        <v>9</v>
      </c>
      <c r="I31" s="50"/>
      <c r="J31" s="40"/>
      <c r="K31" s="58" t="s">
        <v>9</v>
      </c>
      <c r="L31" s="74">
        <v>0</v>
      </c>
      <c r="M31" s="9">
        <v>85</v>
      </c>
      <c r="N31" s="26" t="s">
        <v>219</v>
      </c>
      <c r="O31" s="26" t="s">
        <v>11</v>
      </c>
      <c r="P31" s="26" t="s">
        <v>11</v>
      </c>
      <c r="Q31" s="9"/>
      <c r="R31" s="120" t="s">
        <v>9</v>
      </c>
      <c r="S31" s="120" t="s">
        <v>9</v>
      </c>
      <c r="T31" s="80" t="s">
        <v>222</v>
      </c>
      <c r="U31" s="82" t="s">
        <v>224</v>
      </c>
    </row>
    <row r="32" spans="1:90" x14ac:dyDescent="0.35">
      <c r="A32" s="43" t="s">
        <v>45</v>
      </c>
      <c r="B32" s="99" t="s">
        <v>7</v>
      </c>
      <c r="C32" s="16"/>
      <c r="D32" s="16"/>
      <c r="E32" s="16"/>
      <c r="F32" s="3" t="s">
        <v>7</v>
      </c>
      <c r="G32" s="41"/>
      <c r="H32" s="42" t="s">
        <v>9</v>
      </c>
      <c r="I32" s="50"/>
      <c r="J32" s="40"/>
      <c r="K32" s="58" t="s">
        <v>9</v>
      </c>
      <c r="L32" s="74" t="s">
        <v>11</v>
      </c>
      <c r="M32" s="9">
        <v>85</v>
      </c>
      <c r="N32" s="26" t="s">
        <v>226</v>
      </c>
      <c r="O32" s="26" t="s">
        <v>11</v>
      </c>
      <c r="P32" s="26" t="s">
        <v>11</v>
      </c>
      <c r="Q32" s="9"/>
      <c r="R32" s="120" t="s">
        <v>9</v>
      </c>
      <c r="S32" s="120" t="s">
        <v>9</v>
      </c>
      <c r="T32" s="63"/>
      <c r="U32" s="82" t="s">
        <v>87</v>
      </c>
    </row>
    <row r="33" spans="1:77" s="5" customFormat="1" x14ac:dyDescent="0.35">
      <c r="A33" s="47" t="s">
        <v>27</v>
      </c>
      <c r="B33" s="61" t="s">
        <v>7</v>
      </c>
      <c r="C33" s="18" t="s">
        <v>7</v>
      </c>
      <c r="D33" s="18"/>
      <c r="E33" s="18"/>
      <c r="F33" s="6"/>
      <c r="G33" s="6"/>
      <c r="H33" s="55" t="s">
        <v>9</v>
      </c>
      <c r="I33" s="55"/>
      <c r="J33" s="38"/>
      <c r="K33" s="121" t="s">
        <v>9</v>
      </c>
      <c r="L33" s="77">
        <v>0</v>
      </c>
      <c r="M33" s="7"/>
      <c r="N33" s="7"/>
      <c r="O33" s="7"/>
      <c r="P33" s="7"/>
      <c r="Q33" s="9"/>
      <c r="R33" s="120" t="s">
        <v>9</v>
      </c>
      <c r="S33" s="120" t="s">
        <v>9</v>
      </c>
      <c r="T33" s="66"/>
      <c r="U33" s="71">
        <v>10</v>
      </c>
      <c r="V33" s="122" t="s">
        <v>230</v>
      </c>
      <c r="BY33" s="5">
        <v>75.900000000000006</v>
      </c>
    </row>
    <row r="34" spans="1:77" s="5" customFormat="1" x14ac:dyDescent="0.35">
      <c r="A34" s="47" t="s">
        <v>46</v>
      </c>
      <c r="B34" s="61" t="s">
        <v>7</v>
      </c>
      <c r="C34" s="18" t="s">
        <v>7</v>
      </c>
      <c r="D34" s="18"/>
      <c r="E34" s="18"/>
      <c r="F34" s="6"/>
      <c r="G34" s="6"/>
      <c r="H34" s="55" t="s">
        <v>11</v>
      </c>
      <c r="I34" s="55"/>
      <c r="J34" s="38"/>
      <c r="K34" s="38" t="s">
        <v>9</v>
      </c>
      <c r="L34" s="77">
        <v>0</v>
      </c>
      <c r="M34" s="7">
        <v>55</v>
      </c>
      <c r="N34" s="7" t="s">
        <v>11</v>
      </c>
      <c r="O34" s="7" t="s">
        <v>11</v>
      </c>
      <c r="P34" s="7" t="s">
        <v>11</v>
      </c>
      <c r="Q34" s="9"/>
      <c r="R34" s="120" t="s">
        <v>9</v>
      </c>
      <c r="S34" s="120" t="s">
        <v>9</v>
      </c>
      <c r="T34" s="66" t="s">
        <v>240</v>
      </c>
      <c r="U34" s="71">
        <v>5</v>
      </c>
      <c r="BY34" s="5">
        <v>142.69999999999999</v>
      </c>
    </row>
    <row r="35" spans="1:77" s="5" customFormat="1" x14ac:dyDescent="0.35">
      <c r="A35" s="47" t="s">
        <v>30</v>
      </c>
      <c r="B35" s="61" t="s">
        <v>7</v>
      </c>
      <c r="C35" s="18" t="s">
        <v>7</v>
      </c>
      <c r="D35" s="18"/>
      <c r="E35" s="18"/>
      <c r="F35" s="6"/>
      <c r="G35" s="6"/>
      <c r="H35" s="55" t="s">
        <v>11</v>
      </c>
      <c r="I35" s="55"/>
      <c r="J35" s="38"/>
      <c r="K35" s="38"/>
      <c r="L35" s="77" t="s">
        <v>11</v>
      </c>
      <c r="M35" s="7" t="s">
        <v>11</v>
      </c>
      <c r="N35" s="7" t="s">
        <v>11</v>
      </c>
      <c r="O35" s="7"/>
      <c r="P35" s="7" t="s">
        <v>11</v>
      </c>
      <c r="Q35" s="9"/>
      <c r="R35" s="120" t="s">
        <v>9</v>
      </c>
      <c r="S35" s="120" t="s">
        <v>9</v>
      </c>
      <c r="T35" s="66"/>
      <c r="U35" s="71" t="s">
        <v>11</v>
      </c>
      <c r="BY35" s="5">
        <v>91.42</v>
      </c>
    </row>
    <row r="36" spans="1:77" x14ac:dyDescent="0.35">
      <c r="A36" s="43" t="s">
        <v>47</v>
      </c>
      <c r="B36" s="99" t="s">
        <v>7</v>
      </c>
      <c r="C36" s="20" t="s">
        <v>7</v>
      </c>
      <c r="D36" s="16"/>
      <c r="E36" s="16"/>
      <c r="F36" s="41"/>
      <c r="G36" s="41"/>
      <c r="H36" s="125" t="s">
        <v>261</v>
      </c>
      <c r="I36" s="50"/>
      <c r="J36" s="2"/>
      <c r="K36" s="124" t="s">
        <v>9</v>
      </c>
      <c r="L36" s="78">
        <v>0</v>
      </c>
      <c r="M36" s="26" t="s">
        <v>11</v>
      </c>
      <c r="N36" s="26" t="s">
        <v>11</v>
      </c>
      <c r="O36" s="26" t="s">
        <v>11</v>
      </c>
      <c r="P36" s="26" t="s">
        <v>11</v>
      </c>
      <c r="Q36" s="9"/>
      <c r="R36" s="80" t="s">
        <v>11</v>
      </c>
      <c r="S36" s="80" t="s">
        <v>9</v>
      </c>
      <c r="T36" s="63"/>
      <c r="U36" s="82">
        <v>1</v>
      </c>
      <c r="BY36" s="4">
        <v>287.73</v>
      </c>
    </row>
    <row r="37" spans="1:77" x14ac:dyDescent="0.35">
      <c r="A37" s="43" t="s">
        <v>265</v>
      </c>
      <c r="B37" s="99"/>
      <c r="C37" s="20"/>
      <c r="D37" s="16"/>
      <c r="E37" s="16"/>
      <c r="F37" s="41"/>
      <c r="G37" s="41"/>
      <c r="H37" s="125"/>
      <c r="I37" s="50"/>
      <c r="J37" s="2"/>
      <c r="K37" s="124"/>
      <c r="L37" s="78"/>
      <c r="M37" s="26"/>
      <c r="N37" s="26"/>
      <c r="O37" s="26"/>
      <c r="P37" s="26"/>
      <c r="Q37" s="9"/>
      <c r="R37" s="80" t="s">
        <v>9</v>
      </c>
      <c r="S37" s="80" t="s">
        <v>9</v>
      </c>
      <c r="T37" s="63"/>
      <c r="U37" s="82"/>
    </row>
    <row r="38" spans="1:77" s="15" customFormat="1" x14ac:dyDescent="0.35">
      <c r="A38" s="127"/>
      <c r="B38" s="127"/>
      <c r="C38" s="128"/>
      <c r="D38" s="128"/>
      <c r="E38" s="128"/>
      <c r="J38" s="129"/>
      <c r="K38" s="129"/>
      <c r="L38" s="130"/>
      <c r="U38" s="131"/>
    </row>
    <row r="39" spans="1:77" s="15" customFormat="1" x14ac:dyDescent="0.35">
      <c r="A39" s="127"/>
      <c r="B39" s="127"/>
      <c r="C39" s="128"/>
      <c r="D39" s="128"/>
      <c r="E39" s="128"/>
      <c r="J39" s="129"/>
      <c r="K39" s="129"/>
      <c r="L39" s="130"/>
      <c r="U39" s="131"/>
    </row>
    <row r="40" spans="1:77" s="15" customFormat="1" x14ac:dyDescent="0.35">
      <c r="A40" s="127" t="s">
        <v>276</v>
      </c>
      <c r="B40" s="127">
        <f xml:space="preserve"> COUNTIF(B5:B37,"X")</f>
        <v>21</v>
      </c>
      <c r="C40" s="127">
        <f t="shared" ref="C40:K40" si="0" xml:space="preserve"> COUNTIF(C5:C37,"X")</f>
        <v>17</v>
      </c>
      <c r="D40" s="127">
        <f t="shared" si="0"/>
        <v>3</v>
      </c>
      <c r="E40" s="127">
        <f t="shared" si="0"/>
        <v>1</v>
      </c>
      <c r="F40" s="127">
        <f t="shared" si="0"/>
        <v>3</v>
      </c>
      <c r="G40" s="127">
        <f t="shared" si="0"/>
        <v>0</v>
      </c>
      <c r="H40" s="15">
        <f>COUNTIF(H5:H37,"&lt;&gt;N")-COUNTIF(H5:H37,"-")-COUNTIF(H5:H37,"")</f>
        <v>2</v>
      </c>
      <c r="I40" s="127">
        <f t="shared" si="0"/>
        <v>7</v>
      </c>
      <c r="J40" s="127">
        <f t="shared" si="0"/>
        <v>1</v>
      </c>
      <c r="K40" s="127">
        <f t="shared" si="0"/>
        <v>0</v>
      </c>
      <c r="L40" s="127">
        <f xml:space="preserve"> SUM(L5:L37)</f>
        <v>5</v>
      </c>
      <c r="M40" s="127"/>
      <c r="N40" s="127"/>
      <c r="O40" s="127">
        <f xml:space="preserve"> COUNTIF(O5:O37,"X")</f>
        <v>0</v>
      </c>
      <c r="P40" s="127"/>
      <c r="Q40" s="127"/>
      <c r="R40" s="127">
        <f t="shared" ref="R40:S40" si="1" xml:space="preserve"> COUNTIF(R5:R37,"X")</f>
        <v>0</v>
      </c>
      <c r="S40" s="127">
        <f t="shared" si="1"/>
        <v>0</v>
      </c>
      <c r="T40" s="127"/>
      <c r="U40" s="127"/>
      <c r="V40" s="127"/>
      <c r="W40" s="127"/>
      <c r="X40" s="127"/>
      <c r="Y40" s="127"/>
      <c r="AA40" s="127"/>
      <c r="AB40" s="131"/>
      <c r="AC40" s="131"/>
      <c r="AD40" s="131"/>
    </row>
    <row r="41" spans="1:77" s="15" customFormat="1" x14ac:dyDescent="0.35">
      <c r="A41" s="127" t="s">
        <v>277</v>
      </c>
      <c r="B41" s="127">
        <f xml:space="preserve"> COUNTIF(B5:B37,"N")</f>
        <v>7</v>
      </c>
      <c r="C41" s="127">
        <f t="shared" ref="C41:K41" si="2" xml:space="preserve"> COUNTIF(C5:C37,"N")</f>
        <v>0</v>
      </c>
      <c r="D41" s="127">
        <f t="shared" si="2"/>
        <v>0</v>
      </c>
      <c r="E41" s="127">
        <f t="shared" si="2"/>
        <v>0</v>
      </c>
      <c r="F41" s="127">
        <f t="shared" si="2"/>
        <v>0</v>
      </c>
      <c r="G41" s="127">
        <f t="shared" si="2"/>
        <v>0</v>
      </c>
      <c r="H41" s="127">
        <f xml:space="preserve"> COUNTIF(H5:H37,"N")</f>
        <v>17</v>
      </c>
      <c r="I41" s="127">
        <f t="shared" si="2"/>
        <v>0</v>
      </c>
      <c r="J41" s="127">
        <f t="shared" si="2"/>
        <v>0</v>
      </c>
      <c r="K41" s="127">
        <f t="shared" si="2"/>
        <v>22</v>
      </c>
      <c r="L41" s="130"/>
      <c r="O41" s="127">
        <f t="shared" ref="O41:S41" si="3" xml:space="preserve"> COUNTIF(O5:O37,"N")</f>
        <v>0</v>
      </c>
      <c r="P41" s="127"/>
      <c r="Q41" s="127"/>
      <c r="R41" s="127">
        <f t="shared" si="3"/>
        <v>28</v>
      </c>
      <c r="S41" s="127">
        <f t="shared" si="3"/>
        <v>28</v>
      </c>
      <c r="U41" s="127"/>
      <c r="V41" s="127"/>
      <c r="W41" s="127"/>
      <c r="X41" s="127"/>
      <c r="Y41" s="127"/>
      <c r="Z41" s="127"/>
      <c r="AA41" s="127"/>
      <c r="AB41" s="131"/>
      <c r="AC41" s="131"/>
      <c r="AD41" s="131"/>
    </row>
    <row r="42" spans="1:77" s="15" customFormat="1" x14ac:dyDescent="0.35">
      <c r="A42" s="127"/>
      <c r="B42" s="127"/>
      <c r="C42" s="128"/>
      <c r="D42" s="128"/>
      <c r="E42" s="128"/>
      <c r="J42" s="129"/>
      <c r="K42" s="129"/>
      <c r="L42" s="127">
        <f xml:space="preserve"> COUNTIF(L5:L37,"&gt;0")</f>
        <v>2</v>
      </c>
      <c r="U42" s="131"/>
    </row>
    <row r="43" spans="1:77" s="15" customFormat="1" x14ac:dyDescent="0.35">
      <c r="A43" s="127"/>
      <c r="B43" s="127"/>
      <c r="C43" s="128"/>
      <c r="D43" s="128"/>
      <c r="E43" s="128"/>
      <c r="J43" s="129"/>
      <c r="K43" s="129"/>
      <c r="L43" s="130"/>
      <c r="U43" s="131"/>
    </row>
    <row r="44" spans="1:77" s="15" customFormat="1" x14ac:dyDescent="0.35">
      <c r="A44" s="127"/>
      <c r="B44" s="127"/>
      <c r="C44" s="128"/>
      <c r="D44" s="128"/>
      <c r="E44" s="128"/>
      <c r="J44" s="129"/>
      <c r="K44" s="129"/>
      <c r="L44" s="130"/>
      <c r="U44" s="131"/>
    </row>
    <row r="45" spans="1:77" s="15" customFormat="1" x14ac:dyDescent="0.35">
      <c r="A45" s="127"/>
      <c r="B45" s="127"/>
      <c r="C45" s="128"/>
      <c r="D45" s="128"/>
      <c r="E45" s="128"/>
      <c r="J45" s="129"/>
      <c r="K45" s="129"/>
      <c r="L45" s="130"/>
      <c r="U45" s="131"/>
    </row>
    <row r="46" spans="1:77" s="15" customFormat="1" x14ac:dyDescent="0.35">
      <c r="A46" s="127"/>
      <c r="B46" s="127"/>
      <c r="C46" s="128"/>
      <c r="D46" s="128"/>
      <c r="E46" s="128"/>
      <c r="J46" s="129"/>
      <c r="K46" s="129"/>
      <c r="L46" s="130"/>
      <c r="U46" s="131"/>
    </row>
    <row r="47" spans="1:77" s="15" customFormat="1" x14ac:dyDescent="0.35">
      <c r="A47" s="127"/>
      <c r="B47" s="127"/>
      <c r="C47" s="128"/>
      <c r="D47" s="128"/>
      <c r="E47" s="128"/>
      <c r="J47" s="129"/>
      <c r="K47" s="129"/>
      <c r="L47" s="130"/>
      <c r="U47" s="131"/>
    </row>
    <row r="48" spans="1:77" s="15" customFormat="1" x14ac:dyDescent="0.35">
      <c r="A48" s="127"/>
      <c r="B48" s="127"/>
      <c r="C48" s="128"/>
      <c r="D48" s="128"/>
      <c r="E48" s="128"/>
      <c r="J48" s="129"/>
      <c r="K48" s="129"/>
      <c r="L48" s="130"/>
      <c r="U48" s="131"/>
    </row>
    <row r="49" spans="1:21" s="15" customFormat="1" x14ac:dyDescent="0.35">
      <c r="A49" s="127"/>
      <c r="B49" s="127"/>
      <c r="C49" s="128"/>
      <c r="D49" s="128"/>
      <c r="E49" s="128"/>
      <c r="J49" s="129"/>
      <c r="K49" s="129"/>
      <c r="L49" s="130"/>
      <c r="U49" s="131"/>
    </row>
    <row r="50" spans="1:21" s="15" customFormat="1" x14ac:dyDescent="0.35">
      <c r="A50" s="127"/>
      <c r="B50" s="127"/>
      <c r="C50" s="128"/>
      <c r="D50" s="128"/>
      <c r="E50" s="128"/>
      <c r="J50" s="129"/>
      <c r="K50" s="129"/>
      <c r="L50" s="130"/>
      <c r="U50" s="131"/>
    </row>
    <row r="51" spans="1:21" s="15" customFormat="1" x14ac:dyDescent="0.35">
      <c r="A51" s="127"/>
      <c r="B51" s="127"/>
      <c r="C51" s="128"/>
      <c r="D51" s="128"/>
      <c r="E51" s="128"/>
      <c r="J51" s="129"/>
      <c r="K51" s="129"/>
      <c r="L51" s="130"/>
      <c r="U51" s="131"/>
    </row>
  </sheetData>
  <mergeCells count="5">
    <mergeCell ref="A1:A3"/>
    <mergeCell ref="C1:F1"/>
    <mergeCell ref="J1:K1"/>
    <mergeCell ref="M1:P1"/>
    <mergeCell ref="R1:T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51"/>
  <sheetViews>
    <sheetView topLeftCell="E1" zoomScale="80" zoomScaleNormal="80" workbookViewId="0">
      <pane ySplit="4" topLeftCell="A38" activePane="bottomLeft" state="frozen"/>
      <selection pane="bottomLeft" activeCell="B40" sqref="B40:T40"/>
    </sheetView>
  </sheetViews>
  <sheetFormatPr defaultColWidth="9.1796875" defaultRowHeight="14.5" x14ac:dyDescent="0.35"/>
  <cols>
    <col min="1" max="2" width="12.7265625" style="4" customWidth="1"/>
    <col min="3" max="7" width="9.1796875" style="4"/>
    <col min="8" max="8" width="33.26953125" style="4" customWidth="1"/>
    <col min="9" max="11" width="9.1796875" style="4"/>
    <col min="12" max="12" width="9.1796875" style="79"/>
    <col min="13" max="13" width="17" style="4" customWidth="1"/>
    <col min="14" max="14" width="27.81640625" style="4" customWidth="1"/>
    <col min="15" max="15" width="11.1796875" style="4" customWidth="1"/>
    <col min="16" max="16" width="9.1796875" style="4"/>
    <col min="17" max="17" width="18.453125" style="4" customWidth="1"/>
    <col min="18" max="19" width="9.1796875" style="62"/>
    <col min="20" max="20" width="24.81640625" style="62" customWidth="1"/>
    <col min="21" max="21" width="12.54296875" style="79" customWidth="1"/>
    <col min="22" max="22" width="62.7265625" style="4" customWidth="1"/>
    <col min="23" max="16384" width="9.1796875" style="4"/>
  </cols>
  <sheetData>
    <row r="1" spans="1:22" ht="15" customHeight="1" x14ac:dyDescent="0.35">
      <c r="A1" s="160" t="s">
        <v>28</v>
      </c>
      <c r="B1" s="97"/>
      <c r="C1" s="161" t="s">
        <v>0</v>
      </c>
      <c r="D1" s="161"/>
      <c r="E1" s="161"/>
      <c r="F1" s="161"/>
      <c r="G1" s="39"/>
      <c r="H1" s="50"/>
      <c r="I1" s="50"/>
      <c r="J1" s="162" t="s">
        <v>1</v>
      </c>
      <c r="K1" s="163"/>
      <c r="L1" s="74"/>
      <c r="M1" s="164" t="s">
        <v>4</v>
      </c>
      <c r="N1" s="165"/>
      <c r="O1" s="166"/>
      <c r="P1" s="166"/>
      <c r="Q1" s="9"/>
      <c r="R1" s="157" t="s">
        <v>67</v>
      </c>
      <c r="S1" s="158"/>
      <c r="T1" s="159"/>
      <c r="U1" s="96"/>
    </row>
    <row r="2" spans="1:22" x14ac:dyDescent="0.35">
      <c r="A2" s="160"/>
      <c r="B2" s="97"/>
      <c r="C2" s="39"/>
      <c r="D2" s="39"/>
      <c r="E2" s="39"/>
      <c r="F2" s="39"/>
      <c r="G2" s="39"/>
      <c r="H2" s="50"/>
      <c r="I2" s="50"/>
      <c r="J2" s="40"/>
      <c r="K2" s="40"/>
      <c r="L2" s="74"/>
      <c r="M2" s="26"/>
      <c r="N2" s="26"/>
      <c r="O2" s="9"/>
      <c r="P2" s="9"/>
      <c r="Q2" s="9"/>
      <c r="R2" s="63"/>
      <c r="S2" s="63"/>
      <c r="T2" s="63"/>
      <c r="U2" s="82"/>
    </row>
    <row r="3" spans="1:22" ht="284.5" x14ac:dyDescent="0.35">
      <c r="A3" s="160"/>
      <c r="B3" s="98" t="s">
        <v>80</v>
      </c>
      <c r="C3" s="48" t="s">
        <v>49</v>
      </c>
      <c r="D3" s="48" t="s">
        <v>52</v>
      </c>
      <c r="E3" s="48" t="s">
        <v>50</v>
      </c>
      <c r="F3" s="48" t="s">
        <v>51</v>
      </c>
      <c r="G3" s="48" t="s">
        <v>53</v>
      </c>
      <c r="H3" s="51" t="s">
        <v>55</v>
      </c>
      <c r="I3" s="51" t="s">
        <v>81</v>
      </c>
      <c r="J3" s="49" t="s">
        <v>2</v>
      </c>
      <c r="K3" s="49" t="s">
        <v>3</v>
      </c>
      <c r="L3" s="73" t="s">
        <v>71</v>
      </c>
      <c r="M3" s="56" t="s">
        <v>56</v>
      </c>
      <c r="N3" s="56" t="s">
        <v>73</v>
      </c>
      <c r="O3" s="56" t="s">
        <v>57</v>
      </c>
      <c r="P3" s="57" t="s">
        <v>6</v>
      </c>
      <c r="Q3" s="8" t="s">
        <v>5</v>
      </c>
      <c r="R3" s="64" t="s">
        <v>58</v>
      </c>
      <c r="S3" s="64" t="s">
        <v>59</v>
      </c>
      <c r="T3" s="64" t="s">
        <v>60</v>
      </c>
      <c r="U3" s="84" t="s">
        <v>76</v>
      </c>
    </row>
    <row r="4" spans="1:22" s="23" customFormat="1" x14ac:dyDescent="0.35">
      <c r="A4" s="21" t="s">
        <v>29</v>
      </c>
      <c r="B4" s="29"/>
      <c r="C4" s="29"/>
      <c r="D4" s="29"/>
      <c r="E4" s="29"/>
      <c r="F4" s="29"/>
      <c r="G4" s="29"/>
      <c r="H4" s="29"/>
      <c r="I4" s="29"/>
      <c r="J4" s="30"/>
      <c r="K4" s="30"/>
      <c r="L4" s="75"/>
      <c r="M4" s="22"/>
      <c r="N4" s="22"/>
      <c r="O4" s="22"/>
      <c r="P4" s="22"/>
      <c r="Q4" s="22"/>
      <c r="R4" s="22"/>
      <c r="S4" s="22"/>
      <c r="T4" s="22"/>
      <c r="U4" s="95"/>
    </row>
    <row r="5" spans="1:22" x14ac:dyDescent="0.35">
      <c r="A5" s="43" t="s">
        <v>40</v>
      </c>
      <c r="B5" s="99" t="s">
        <v>9</v>
      </c>
      <c r="C5" s="20"/>
      <c r="D5" s="16"/>
      <c r="E5" s="16"/>
      <c r="F5" s="39"/>
      <c r="G5" s="3" t="s">
        <v>78</v>
      </c>
      <c r="H5" s="42"/>
      <c r="I5" s="42" t="s">
        <v>7</v>
      </c>
      <c r="J5" s="58" t="s">
        <v>7</v>
      </c>
      <c r="K5" s="40"/>
      <c r="L5" s="74">
        <v>0</v>
      </c>
      <c r="M5" s="9"/>
      <c r="N5" s="26" t="s">
        <v>82</v>
      </c>
      <c r="O5" s="26" t="s">
        <v>11</v>
      </c>
      <c r="P5" s="26" t="s">
        <v>11</v>
      </c>
      <c r="Q5" s="26" t="s">
        <v>11</v>
      </c>
      <c r="R5" s="80" t="s">
        <v>9</v>
      </c>
      <c r="S5" s="80" t="s">
        <v>9</v>
      </c>
      <c r="T5" s="80" t="s">
        <v>11</v>
      </c>
      <c r="U5" s="82">
        <v>15</v>
      </c>
    </row>
    <row r="6" spans="1:22" x14ac:dyDescent="0.35">
      <c r="A6" s="44" t="s">
        <v>12</v>
      </c>
      <c r="B6" s="99" t="s">
        <v>7</v>
      </c>
      <c r="C6" s="20" t="s">
        <v>7</v>
      </c>
      <c r="D6" s="20"/>
      <c r="E6" s="20" t="s">
        <v>7</v>
      </c>
      <c r="F6" s="39"/>
      <c r="G6" s="39"/>
      <c r="H6" s="42" t="s">
        <v>9</v>
      </c>
      <c r="I6" s="50"/>
      <c r="J6" s="58" t="s">
        <v>7</v>
      </c>
      <c r="K6" s="40"/>
      <c r="L6" s="74">
        <v>854</v>
      </c>
      <c r="M6" s="9">
        <v>75</v>
      </c>
      <c r="N6" s="26" t="s">
        <v>89</v>
      </c>
      <c r="O6" s="26" t="s">
        <v>11</v>
      </c>
      <c r="P6" s="26">
        <v>1.5</v>
      </c>
      <c r="Q6" s="9"/>
      <c r="R6" s="80" t="s">
        <v>10</v>
      </c>
      <c r="S6" s="80" t="s">
        <v>9</v>
      </c>
      <c r="T6" s="80" t="s">
        <v>90</v>
      </c>
      <c r="U6" s="82">
        <v>10</v>
      </c>
    </row>
    <row r="7" spans="1:22" x14ac:dyDescent="0.35">
      <c r="A7" s="44" t="s">
        <v>13</v>
      </c>
      <c r="B7" s="99" t="s">
        <v>93</v>
      </c>
      <c r="C7" s="25" t="s">
        <v>7</v>
      </c>
      <c r="D7" s="17"/>
      <c r="E7" s="17"/>
      <c r="F7" s="10"/>
      <c r="G7" s="10"/>
      <c r="H7" s="101" t="s">
        <v>94</v>
      </c>
      <c r="I7" s="52"/>
      <c r="J7" s="11"/>
      <c r="K7" s="100" t="s">
        <v>9</v>
      </c>
      <c r="L7" s="76"/>
      <c r="M7" s="12"/>
      <c r="N7" s="12"/>
      <c r="O7" s="12"/>
      <c r="P7" s="12"/>
      <c r="Q7" s="9"/>
      <c r="R7" s="80" t="s">
        <v>9</v>
      </c>
      <c r="S7" s="80" t="s">
        <v>9</v>
      </c>
      <c r="T7" s="63"/>
      <c r="U7" s="88">
        <v>5</v>
      </c>
    </row>
    <row r="8" spans="1:22" x14ac:dyDescent="0.35">
      <c r="A8" s="43" t="s">
        <v>41</v>
      </c>
      <c r="B8" s="99" t="s">
        <v>7</v>
      </c>
      <c r="C8" s="20" t="s">
        <v>7</v>
      </c>
      <c r="D8" s="16"/>
      <c r="E8" s="16"/>
      <c r="F8" s="39"/>
      <c r="G8" s="39"/>
      <c r="H8" s="42" t="s">
        <v>9</v>
      </c>
      <c r="I8" s="42" t="s">
        <v>11</v>
      </c>
      <c r="J8" s="40"/>
      <c r="K8" s="58" t="s">
        <v>9</v>
      </c>
      <c r="L8" s="74">
        <v>6</v>
      </c>
      <c r="M8" s="26" t="s">
        <v>100</v>
      </c>
      <c r="N8" s="26" t="s">
        <v>101</v>
      </c>
      <c r="O8" s="26" t="s">
        <v>102</v>
      </c>
      <c r="P8" s="9">
        <v>1</v>
      </c>
      <c r="Q8" s="9"/>
      <c r="R8" s="80" t="s">
        <v>10</v>
      </c>
      <c r="S8" s="80" t="s">
        <v>9</v>
      </c>
      <c r="T8" s="80" t="s">
        <v>103</v>
      </c>
      <c r="U8" s="82">
        <v>20</v>
      </c>
    </row>
    <row r="9" spans="1:22" x14ac:dyDescent="0.35">
      <c r="A9" s="43" t="s">
        <v>48</v>
      </c>
      <c r="B9" s="99" t="s">
        <v>7</v>
      </c>
      <c r="C9" s="20" t="s">
        <v>7</v>
      </c>
      <c r="D9" s="16"/>
      <c r="E9" s="16"/>
      <c r="F9" s="39"/>
      <c r="G9" s="3" t="s">
        <v>7</v>
      </c>
      <c r="H9" s="42" t="s">
        <v>9</v>
      </c>
      <c r="I9" s="50"/>
      <c r="J9" s="40"/>
      <c r="K9" s="58" t="s">
        <v>9</v>
      </c>
      <c r="L9" s="74">
        <v>113</v>
      </c>
      <c r="M9" s="9">
        <v>85</v>
      </c>
      <c r="N9" s="26" t="s">
        <v>253</v>
      </c>
      <c r="O9" s="26" t="s">
        <v>254</v>
      </c>
      <c r="P9" s="9">
        <v>0.7</v>
      </c>
      <c r="Q9" s="9"/>
      <c r="R9" s="80" t="s">
        <v>10</v>
      </c>
      <c r="S9" s="80" t="s">
        <v>9</v>
      </c>
      <c r="T9" s="80" t="s">
        <v>255</v>
      </c>
      <c r="U9" s="82"/>
      <c r="V9" s="59" t="s">
        <v>273</v>
      </c>
    </row>
    <row r="10" spans="1:22" x14ac:dyDescent="0.35">
      <c r="A10" s="43" t="s">
        <v>106</v>
      </c>
      <c r="B10" s="99" t="s">
        <v>9</v>
      </c>
      <c r="C10" s="16"/>
      <c r="D10" s="20" t="s">
        <v>7</v>
      </c>
      <c r="E10" s="16"/>
      <c r="F10" s="39"/>
      <c r="G10" s="39"/>
      <c r="H10" s="42" t="s">
        <v>9</v>
      </c>
      <c r="I10" s="42" t="s">
        <v>7</v>
      </c>
      <c r="J10" s="40"/>
      <c r="K10" s="58" t="s">
        <v>9</v>
      </c>
      <c r="L10" s="74">
        <v>5</v>
      </c>
      <c r="M10" s="9"/>
      <c r="N10" s="26" t="s">
        <v>111</v>
      </c>
      <c r="O10" s="26" t="s">
        <v>110</v>
      </c>
      <c r="P10" s="9">
        <v>1</v>
      </c>
      <c r="Q10" s="9"/>
      <c r="R10" s="80" t="s">
        <v>9</v>
      </c>
      <c r="S10" s="80" t="s">
        <v>9</v>
      </c>
      <c r="T10" s="63"/>
      <c r="U10" s="82">
        <v>5</v>
      </c>
      <c r="V10" s="28" t="s">
        <v>112</v>
      </c>
    </row>
    <row r="11" spans="1:22" x14ac:dyDescent="0.35">
      <c r="A11" s="44" t="s">
        <v>15</v>
      </c>
      <c r="B11" s="99" t="s">
        <v>9</v>
      </c>
      <c r="C11" s="16"/>
      <c r="D11" s="16"/>
      <c r="E11" s="16"/>
      <c r="F11" s="39"/>
      <c r="G11" s="39"/>
      <c r="H11" s="42" t="s">
        <v>9</v>
      </c>
      <c r="I11" s="42" t="s">
        <v>7</v>
      </c>
      <c r="J11" s="40"/>
      <c r="K11" s="58" t="s">
        <v>9</v>
      </c>
      <c r="L11" s="74" t="s">
        <v>11</v>
      </c>
      <c r="M11" s="9"/>
      <c r="N11" s="9"/>
      <c r="O11" s="9"/>
      <c r="P11" s="9"/>
      <c r="Q11" s="9"/>
      <c r="R11" s="80" t="s">
        <v>9</v>
      </c>
      <c r="S11" s="80" t="s">
        <v>9</v>
      </c>
      <c r="T11" s="63"/>
      <c r="U11" s="82" t="s">
        <v>11</v>
      </c>
    </row>
    <row r="12" spans="1:22" x14ac:dyDescent="0.35">
      <c r="A12" s="44" t="s">
        <v>14</v>
      </c>
      <c r="B12" s="99" t="s">
        <v>7</v>
      </c>
      <c r="C12" s="16"/>
      <c r="D12" s="16"/>
      <c r="E12" s="16"/>
      <c r="F12" s="3" t="s">
        <v>7</v>
      </c>
      <c r="G12" s="39"/>
      <c r="H12" s="42" t="s">
        <v>9</v>
      </c>
      <c r="I12" s="50"/>
      <c r="J12" s="40"/>
      <c r="K12" s="58" t="s">
        <v>9</v>
      </c>
      <c r="L12" s="74">
        <v>272</v>
      </c>
      <c r="M12" s="26" t="s">
        <v>130</v>
      </c>
      <c r="N12" s="9">
        <v>250</v>
      </c>
      <c r="O12" s="26" t="s">
        <v>11</v>
      </c>
      <c r="P12" s="26">
        <v>1.5</v>
      </c>
      <c r="Q12" s="9"/>
      <c r="R12" s="80" t="s">
        <v>9</v>
      </c>
      <c r="S12" s="80" t="s">
        <v>9</v>
      </c>
      <c r="T12" s="63"/>
      <c r="U12" s="82" t="s">
        <v>135</v>
      </c>
    </row>
    <row r="13" spans="1:22" x14ac:dyDescent="0.35">
      <c r="A13" s="44" t="s">
        <v>16</v>
      </c>
      <c r="B13" s="99" t="s">
        <v>9</v>
      </c>
      <c r="C13" s="20"/>
      <c r="D13" s="16"/>
      <c r="E13" s="20"/>
      <c r="F13" s="39"/>
      <c r="G13" s="39"/>
      <c r="H13" s="42" t="s">
        <v>10</v>
      </c>
      <c r="I13" s="42" t="s">
        <v>9</v>
      </c>
      <c r="J13" s="40"/>
      <c r="K13" s="58" t="s">
        <v>9</v>
      </c>
      <c r="L13" s="74">
        <v>0</v>
      </c>
      <c r="M13" s="26" t="s">
        <v>11</v>
      </c>
      <c r="N13" s="26" t="s">
        <v>11</v>
      </c>
      <c r="O13" s="26" t="s">
        <v>11</v>
      </c>
      <c r="P13" s="26" t="s">
        <v>11</v>
      </c>
      <c r="Q13" s="9"/>
      <c r="R13" s="80" t="s">
        <v>9</v>
      </c>
      <c r="S13" s="80" t="s">
        <v>9</v>
      </c>
      <c r="T13" s="63"/>
      <c r="U13" s="82">
        <v>15</v>
      </c>
      <c r="V13" s="28" t="s">
        <v>137</v>
      </c>
    </row>
    <row r="14" spans="1:22" x14ac:dyDescent="0.35">
      <c r="A14" s="44" t="s">
        <v>17</v>
      </c>
      <c r="B14" s="99" t="s">
        <v>11</v>
      </c>
      <c r="C14" s="16"/>
      <c r="D14" s="16"/>
      <c r="E14" s="16"/>
      <c r="F14" s="39"/>
      <c r="G14" s="3" t="s">
        <v>11</v>
      </c>
      <c r="H14" s="42" t="s">
        <v>11</v>
      </c>
      <c r="I14" s="42" t="s">
        <v>11</v>
      </c>
      <c r="J14" s="40"/>
      <c r="K14" s="58" t="s">
        <v>11</v>
      </c>
      <c r="L14" s="74" t="s">
        <v>11</v>
      </c>
      <c r="M14" s="9"/>
      <c r="N14" s="9"/>
      <c r="O14" s="9"/>
      <c r="P14" s="9"/>
      <c r="Q14" s="9"/>
      <c r="R14" s="80" t="s">
        <v>9</v>
      </c>
      <c r="S14" s="80" t="s">
        <v>9</v>
      </c>
      <c r="T14" s="63"/>
      <c r="U14" s="82">
        <v>1</v>
      </c>
    </row>
    <row r="15" spans="1:22" x14ac:dyDescent="0.35">
      <c r="A15" s="44" t="s">
        <v>18</v>
      </c>
      <c r="B15" s="60"/>
      <c r="C15" s="16"/>
      <c r="D15" s="16"/>
      <c r="E15" s="16"/>
      <c r="F15" s="39"/>
      <c r="G15" s="39"/>
      <c r="H15" s="50"/>
      <c r="I15" s="42" t="s">
        <v>7</v>
      </c>
      <c r="J15" s="40"/>
      <c r="K15" s="40"/>
      <c r="L15" s="74" t="s">
        <v>11</v>
      </c>
      <c r="M15" s="26" t="s">
        <v>11</v>
      </c>
      <c r="N15" s="26" t="s">
        <v>11</v>
      </c>
      <c r="O15" s="26" t="s">
        <v>11</v>
      </c>
      <c r="P15" s="26" t="s">
        <v>11</v>
      </c>
      <c r="Q15" s="9"/>
      <c r="R15" s="80" t="s">
        <v>9</v>
      </c>
      <c r="S15" s="80" t="s">
        <v>9</v>
      </c>
      <c r="T15" s="63"/>
      <c r="U15" s="82" t="s">
        <v>11</v>
      </c>
      <c r="V15" s="28" t="s">
        <v>143</v>
      </c>
    </row>
    <row r="16" spans="1:22" x14ac:dyDescent="0.35">
      <c r="A16" s="44" t="s">
        <v>19</v>
      </c>
      <c r="B16" s="99" t="s">
        <v>7</v>
      </c>
      <c r="C16" s="20" t="s">
        <v>7</v>
      </c>
      <c r="D16" s="16"/>
      <c r="E16" s="20" t="s">
        <v>7</v>
      </c>
      <c r="F16" s="39"/>
      <c r="G16" s="39"/>
      <c r="H16" s="42" t="s">
        <v>9</v>
      </c>
      <c r="I16" s="42" t="s">
        <v>11</v>
      </c>
      <c r="J16" s="40"/>
      <c r="K16" s="58" t="s">
        <v>9</v>
      </c>
      <c r="L16" s="74">
        <v>119</v>
      </c>
      <c r="M16" s="26" t="s">
        <v>145</v>
      </c>
      <c r="N16" s="26" t="s">
        <v>146</v>
      </c>
      <c r="O16" s="26" t="s">
        <v>147</v>
      </c>
      <c r="P16" s="9">
        <v>1.8</v>
      </c>
      <c r="Q16" s="9"/>
      <c r="R16" s="80" t="s">
        <v>9</v>
      </c>
      <c r="S16" s="80" t="s">
        <v>9</v>
      </c>
      <c r="T16" s="80" t="s">
        <v>148</v>
      </c>
      <c r="U16" s="92">
        <v>10</v>
      </c>
      <c r="V16" s="28" t="s">
        <v>152</v>
      </c>
    </row>
    <row r="17" spans="1:90" x14ac:dyDescent="0.35">
      <c r="A17" s="43" t="s">
        <v>36</v>
      </c>
      <c r="B17" s="99" t="s">
        <v>7</v>
      </c>
      <c r="C17" s="20" t="s">
        <v>7</v>
      </c>
      <c r="D17" s="16"/>
      <c r="E17" s="16"/>
      <c r="F17" s="39"/>
      <c r="G17" s="39"/>
      <c r="H17" s="42" t="s">
        <v>9</v>
      </c>
      <c r="I17" s="50"/>
      <c r="J17" s="40"/>
      <c r="K17" s="58" t="s">
        <v>9</v>
      </c>
      <c r="L17" s="74">
        <v>250</v>
      </c>
      <c r="M17" s="9">
        <v>85</v>
      </c>
      <c r="N17" s="26" t="s">
        <v>155</v>
      </c>
      <c r="O17" s="26" t="s">
        <v>11</v>
      </c>
      <c r="P17" s="26" t="s">
        <v>156</v>
      </c>
      <c r="Q17" s="9"/>
      <c r="R17" s="80" t="s">
        <v>9</v>
      </c>
      <c r="S17" s="80" t="s">
        <v>9</v>
      </c>
      <c r="T17" s="63"/>
      <c r="U17" s="82">
        <v>10</v>
      </c>
    </row>
    <row r="18" spans="1:90" x14ac:dyDescent="0.35">
      <c r="A18" s="44" t="s">
        <v>20</v>
      </c>
      <c r="B18" s="99" t="s">
        <v>7</v>
      </c>
      <c r="C18" s="20" t="s">
        <v>7</v>
      </c>
      <c r="D18" s="16"/>
      <c r="E18" s="16"/>
      <c r="F18" s="39"/>
      <c r="G18" s="39"/>
      <c r="H18" s="42" t="s">
        <v>9</v>
      </c>
      <c r="I18" s="50"/>
      <c r="J18" s="40"/>
      <c r="K18" s="58" t="s">
        <v>11</v>
      </c>
      <c r="L18" s="74">
        <v>63</v>
      </c>
      <c r="M18" s="26" t="s">
        <v>164</v>
      </c>
      <c r="N18" s="26" t="s">
        <v>163</v>
      </c>
      <c r="O18" s="26" t="s">
        <v>165</v>
      </c>
      <c r="P18" s="26" t="s">
        <v>166</v>
      </c>
      <c r="Q18" s="9"/>
      <c r="R18" s="80" t="s">
        <v>9</v>
      </c>
      <c r="S18" s="80" t="s">
        <v>9</v>
      </c>
      <c r="T18" s="80" t="s">
        <v>168</v>
      </c>
      <c r="U18" s="82">
        <v>10</v>
      </c>
      <c r="V18" s="24" t="s">
        <v>167</v>
      </c>
    </row>
    <row r="19" spans="1:90" x14ac:dyDescent="0.35">
      <c r="A19" s="44" t="s">
        <v>21</v>
      </c>
      <c r="B19" s="99" t="s">
        <v>7</v>
      </c>
      <c r="C19" s="25"/>
      <c r="D19" s="25" t="s">
        <v>7</v>
      </c>
      <c r="E19" s="17"/>
      <c r="F19" s="10"/>
      <c r="G19" s="10"/>
      <c r="H19" s="101" t="s">
        <v>9</v>
      </c>
      <c r="I19" s="52"/>
      <c r="J19" s="11"/>
      <c r="K19" s="100" t="s">
        <v>9</v>
      </c>
      <c r="L19" s="76">
        <v>264</v>
      </c>
      <c r="M19" s="12">
        <v>85</v>
      </c>
      <c r="N19" s="35" t="s">
        <v>11</v>
      </c>
      <c r="O19" s="35" t="s">
        <v>11</v>
      </c>
      <c r="P19" s="35" t="s">
        <v>175</v>
      </c>
      <c r="Q19" s="9"/>
      <c r="R19" s="80" t="s">
        <v>9</v>
      </c>
      <c r="S19" s="80" t="s">
        <v>9</v>
      </c>
      <c r="T19" s="63"/>
      <c r="U19" s="93">
        <v>5</v>
      </c>
      <c r="V19" s="28" t="s">
        <v>176</v>
      </c>
    </row>
    <row r="20" spans="1:90" ht="29" x14ac:dyDescent="0.35">
      <c r="A20" s="43" t="s">
        <v>281</v>
      </c>
      <c r="B20" s="99" t="s">
        <v>7</v>
      </c>
      <c r="C20" s="25" t="s">
        <v>7</v>
      </c>
      <c r="D20" s="25"/>
      <c r="E20" s="17"/>
      <c r="F20" s="10"/>
      <c r="G20" s="10"/>
      <c r="H20" s="101" t="s">
        <v>9</v>
      </c>
      <c r="I20" s="52"/>
      <c r="J20" s="11"/>
      <c r="K20" s="100"/>
      <c r="L20" s="76">
        <v>10</v>
      </c>
      <c r="M20" s="12">
        <v>47</v>
      </c>
      <c r="N20" s="35" t="s">
        <v>282</v>
      </c>
      <c r="O20" s="35" t="s">
        <v>283</v>
      </c>
      <c r="P20" s="35">
        <v>0.5</v>
      </c>
      <c r="Q20" s="9"/>
      <c r="R20" s="80" t="s">
        <v>9</v>
      </c>
      <c r="S20" s="80" t="s">
        <v>9</v>
      </c>
      <c r="T20" s="120" t="s">
        <v>284</v>
      </c>
      <c r="U20" s="88">
        <v>1</v>
      </c>
      <c r="V20" s="28" t="s">
        <v>286</v>
      </c>
    </row>
    <row r="21" spans="1:90" x14ac:dyDescent="0.35">
      <c r="A21" s="43" t="s">
        <v>22</v>
      </c>
      <c r="B21" s="99" t="s">
        <v>7</v>
      </c>
      <c r="C21" s="10"/>
      <c r="D21" s="10"/>
      <c r="E21" s="10"/>
      <c r="F21" s="10"/>
      <c r="G21" s="10"/>
      <c r="H21" s="101" t="s">
        <v>11</v>
      </c>
      <c r="I21" s="101" t="s">
        <v>7</v>
      </c>
      <c r="J21" s="11"/>
      <c r="K21" s="11"/>
      <c r="L21" s="76" t="s">
        <v>11</v>
      </c>
      <c r="M21" s="35" t="s">
        <v>11</v>
      </c>
      <c r="N21" s="35" t="s">
        <v>11</v>
      </c>
      <c r="O21" s="35" t="s">
        <v>11</v>
      </c>
      <c r="P21" s="35" t="s">
        <v>11</v>
      </c>
      <c r="Q21" s="9"/>
      <c r="R21" s="80" t="s">
        <v>9</v>
      </c>
      <c r="S21" s="80" t="s">
        <v>9</v>
      </c>
      <c r="T21" s="63"/>
      <c r="U21" s="88"/>
    </row>
    <row r="22" spans="1:90" s="1" customFormat="1" x14ac:dyDescent="0.35">
      <c r="A22" s="43" t="s">
        <v>37</v>
      </c>
      <c r="B22" s="99" t="s">
        <v>7</v>
      </c>
      <c r="C22" s="27" t="s">
        <v>7</v>
      </c>
      <c r="D22" s="27"/>
      <c r="E22" s="27"/>
      <c r="F22" s="27"/>
      <c r="G22" s="27"/>
      <c r="H22" s="53" t="s">
        <v>9</v>
      </c>
      <c r="I22" s="53" t="s">
        <v>11</v>
      </c>
      <c r="J22" s="11"/>
      <c r="K22" s="100" t="s">
        <v>9</v>
      </c>
      <c r="L22" s="76">
        <v>3</v>
      </c>
      <c r="M22" s="26">
        <v>85</v>
      </c>
      <c r="N22" s="26" t="s">
        <v>101</v>
      </c>
      <c r="O22" s="26" t="s">
        <v>11</v>
      </c>
      <c r="P22" s="26" t="s">
        <v>11</v>
      </c>
      <c r="Q22" s="9"/>
      <c r="R22" s="80" t="s">
        <v>9</v>
      </c>
      <c r="S22" s="80" t="s">
        <v>9</v>
      </c>
      <c r="T22" s="65"/>
      <c r="U22" s="82">
        <v>5</v>
      </c>
      <c r="V22" s="1" t="s">
        <v>180</v>
      </c>
    </row>
    <row r="23" spans="1:90" s="15" customFormat="1" x14ac:dyDescent="0.35">
      <c r="A23" s="44" t="s">
        <v>23</v>
      </c>
      <c r="B23" s="99" t="s">
        <v>7</v>
      </c>
      <c r="C23" s="20"/>
      <c r="D23" s="20" t="s">
        <v>7</v>
      </c>
      <c r="E23" s="16"/>
      <c r="F23" s="41"/>
      <c r="G23" s="41"/>
      <c r="H23" s="42" t="s">
        <v>9</v>
      </c>
      <c r="I23" s="50"/>
      <c r="J23" s="40"/>
      <c r="K23" s="58" t="s">
        <v>9</v>
      </c>
      <c r="L23" s="74">
        <v>2</v>
      </c>
      <c r="M23" s="26">
        <v>85</v>
      </c>
      <c r="N23" s="9">
        <v>2500</v>
      </c>
      <c r="O23" s="26" t="s">
        <v>11</v>
      </c>
      <c r="P23" s="9">
        <v>1.5</v>
      </c>
      <c r="Q23" s="9"/>
      <c r="R23" s="80" t="s">
        <v>9</v>
      </c>
      <c r="S23" s="80" t="s">
        <v>9</v>
      </c>
      <c r="T23" s="63"/>
      <c r="U23" s="82" t="s">
        <v>11</v>
      </c>
    </row>
    <row r="24" spans="1:90" s="15" customFormat="1" x14ac:dyDescent="0.35">
      <c r="A24" s="43" t="s">
        <v>42</v>
      </c>
      <c r="B24" s="99" t="s">
        <v>9</v>
      </c>
      <c r="C24" s="39"/>
      <c r="D24" s="39"/>
      <c r="E24" s="39"/>
      <c r="F24" s="39"/>
      <c r="G24" s="39"/>
      <c r="H24" s="42" t="s">
        <v>11</v>
      </c>
      <c r="I24" s="50"/>
      <c r="J24" s="40"/>
      <c r="K24" s="58" t="s">
        <v>9</v>
      </c>
      <c r="L24" s="74" t="s">
        <v>11</v>
      </c>
      <c r="M24" s="26" t="s">
        <v>11</v>
      </c>
      <c r="N24" s="26" t="s">
        <v>11</v>
      </c>
      <c r="O24" s="26" t="s">
        <v>11</v>
      </c>
      <c r="P24" s="26" t="s">
        <v>11</v>
      </c>
      <c r="Q24" s="9"/>
      <c r="R24" s="80" t="s">
        <v>9</v>
      </c>
      <c r="S24" s="80" t="s">
        <v>9</v>
      </c>
      <c r="T24" s="63"/>
      <c r="U24" s="82" t="s">
        <v>191</v>
      </c>
    </row>
    <row r="25" spans="1:90" x14ac:dyDescent="0.35">
      <c r="A25" s="43" t="s">
        <v>43</v>
      </c>
      <c r="B25" s="99" t="s">
        <v>9</v>
      </c>
      <c r="C25" s="20" t="s">
        <v>7</v>
      </c>
      <c r="D25" s="16"/>
      <c r="E25" s="16"/>
      <c r="F25" s="41"/>
      <c r="G25" s="41"/>
      <c r="H25" s="42" t="s">
        <v>11</v>
      </c>
      <c r="I25" s="42" t="s">
        <v>7</v>
      </c>
      <c r="J25" s="40"/>
      <c r="K25" s="58" t="s">
        <v>9</v>
      </c>
      <c r="L25" s="74">
        <v>0</v>
      </c>
      <c r="M25" s="26" t="s">
        <v>11</v>
      </c>
      <c r="N25" s="26" t="s">
        <v>11</v>
      </c>
      <c r="O25" s="26" t="s">
        <v>11</v>
      </c>
      <c r="P25" s="26" t="s">
        <v>11</v>
      </c>
      <c r="Q25" s="9"/>
      <c r="R25" s="80" t="s">
        <v>9</v>
      </c>
      <c r="S25" s="80" t="s">
        <v>9</v>
      </c>
      <c r="T25" s="63"/>
      <c r="U25" s="82">
        <v>5</v>
      </c>
    </row>
    <row r="26" spans="1:90" x14ac:dyDescent="0.35">
      <c r="A26" s="43" t="s">
        <v>292</v>
      </c>
      <c r="B26" s="99" t="s">
        <v>7</v>
      </c>
      <c r="C26" s="20" t="s">
        <v>7</v>
      </c>
      <c r="D26" s="16"/>
      <c r="E26" s="16"/>
      <c r="F26" s="126"/>
      <c r="G26" s="126"/>
      <c r="H26" s="42"/>
      <c r="I26" s="42"/>
      <c r="J26" s="40"/>
      <c r="K26" s="58" t="s">
        <v>9</v>
      </c>
      <c r="L26" s="74">
        <v>10</v>
      </c>
      <c r="M26" s="26"/>
      <c r="N26" s="26"/>
      <c r="O26" s="7" t="s">
        <v>239</v>
      </c>
      <c r="P26" s="26" t="s">
        <v>293</v>
      </c>
      <c r="Q26" s="9"/>
      <c r="R26" s="80" t="s">
        <v>9</v>
      </c>
      <c r="S26" s="80" t="s">
        <v>9</v>
      </c>
      <c r="T26" s="63"/>
      <c r="U26" s="82">
        <v>5</v>
      </c>
    </row>
    <row r="27" spans="1:90" x14ac:dyDescent="0.35">
      <c r="A27" s="44" t="s">
        <v>24</v>
      </c>
      <c r="B27" s="99" t="s">
        <v>7</v>
      </c>
      <c r="C27" s="20" t="s">
        <v>7</v>
      </c>
      <c r="D27" s="16"/>
      <c r="E27" s="20"/>
      <c r="F27" s="3"/>
      <c r="G27" s="3"/>
      <c r="H27" s="42" t="s">
        <v>195</v>
      </c>
      <c r="I27" s="42" t="s">
        <v>11</v>
      </c>
      <c r="J27" s="40"/>
      <c r="K27" s="58" t="s">
        <v>9</v>
      </c>
      <c r="L27" s="74">
        <v>5</v>
      </c>
      <c r="M27" s="9">
        <v>60</v>
      </c>
      <c r="N27" s="9"/>
      <c r="O27" s="9">
        <v>1000</v>
      </c>
      <c r="P27" s="9">
        <v>1</v>
      </c>
      <c r="Q27" s="9"/>
      <c r="R27" s="80" t="s">
        <v>9</v>
      </c>
      <c r="S27" s="80" t="s">
        <v>9</v>
      </c>
      <c r="T27" s="63"/>
      <c r="U27" s="82">
        <v>6</v>
      </c>
    </row>
    <row r="28" spans="1:90" s="13" customFormat="1" x14ac:dyDescent="0.35">
      <c r="A28" s="44" t="s">
        <v>25</v>
      </c>
      <c r="B28" s="99" t="s">
        <v>7</v>
      </c>
      <c r="C28" s="19" t="s">
        <v>7</v>
      </c>
      <c r="D28" s="19"/>
      <c r="E28" s="19"/>
      <c r="F28" s="14"/>
      <c r="G28" s="14"/>
      <c r="H28" s="54" t="s">
        <v>11</v>
      </c>
      <c r="I28" s="54" t="s">
        <v>11</v>
      </c>
      <c r="J28" s="11"/>
      <c r="K28" s="11"/>
      <c r="L28" s="76" t="s">
        <v>11</v>
      </c>
      <c r="M28" s="26" t="s">
        <v>11</v>
      </c>
      <c r="N28" s="26" t="s">
        <v>11</v>
      </c>
      <c r="O28" s="26" t="s">
        <v>11</v>
      </c>
      <c r="P28" s="26" t="s">
        <v>11</v>
      </c>
      <c r="Q28" s="9"/>
      <c r="R28" s="80" t="s">
        <v>9</v>
      </c>
      <c r="S28" s="80" t="s">
        <v>9</v>
      </c>
      <c r="T28" s="63"/>
      <c r="U28" s="88"/>
      <c r="V28" s="1" t="s">
        <v>180</v>
      </c>
    </row>
    <row r="29" spans="1:90" s="46" customFormat="1" x14ac:dyDescent="0.35">
      <c r="A29" s="43" t="s">
        <v>44</v>
      </c>
      <c r="B29" s="99" t="s">
        <v>274</v>
      </c>
      <c r="C29" s="19" t="s">
        <v>7</v>
      </c>
      <c r="D29" s="19"/>
      <c r="E29" s="19" t="s">
        <v>7</v>
      </c>
      <c r="F29" s="14"/>
      <c r="G29" s="14"/>
      <c r="H29" s="54" t="s">
        <v>9</v>
      </c>
      <c r="I29" s="54" t="s">
        <v>11</v>
      </c>
      <c r="J29" s="11"/>
      <c r="K29" s="100" t="s">
        <v>9</v>
      </c>
      <c r="L29" s="76">
        <v>37</v>
      </c>
      <c r="M29" s="26">
        <v>62.5</v>
      </c>
      <c r="N29" s="26">
        <v>250</v>
      </c>
      <c r="O29" s="26" t="s">
        <v>11</v>
      </c>
      <c r="P29" s="26">
        <v>3</v>
      </c>
      <c r="Q29" s="9"/>
      <c r="R29" s="80" t="s">
        <v>9</v>
      </c>
      <c r="S29" s="80" t="s">
        <v>9</v>
      </c>
      <c r="T29" s="63"/>
      <c r="U29" s="88">
        <v>5</v>
      </c>
      <c r="V29" s="59" t="s">
        <v>206</v>
      </c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</row>
    <row r="30" spans="1:90" s="34" customFormat="1" x14ac:dyDescent="0.35">
      <c r="A30" s="44" t="s">
        <v>38</v>
      </c>
      <c r="B30" s="99" t="s">
        <v>7</v>
      </c>
      <c r="C30" s="19"/>
      <c r="D30" s="19"/>
      <c r="E30" s="19"/>
      <c r="F30" s="14" t="s">
        <v>7</v>
      </c>
      <c r="G30" s="14"/>
      <c r="H30" s="54" t="s">
        <v>9</v>
      </c>
      <c r="I30" s="54"/>
      <c r="J30" s="11"/>
      <c r="K30" s="100" t="s">
        <v>9</v>
      </c>
      <c r="L30" s="76"/>
      <c r="M30" s="26" t="s">
        <v>210</v>
      </c>
      <c r="N30" s="9"/>
      <c r="O30" s="9"/>
      <c r="P30" s="9"/>
      <c r="Q30" s="9"/>
      <c r="R30" s="80" t="s">
        <v>9</v>
      </c>
      <c r="S30" s="80" t="s">
        <v>11</v>
      </c>
      <c r="T30" s="63"/>
      <c r="U30" s="88" t="s">
        <v>11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</row>
    <row r="31" spans="1:90" x14ac:dyDescent="0.35">
      <c r="A31" s="44" t="s">
        <v>26</v>
      </c>
      <c r="B31" s="99" t="s">
        <v>7</v>
      </c>
      <c r="C31" s="20"/>
      <c r="D31" s="20" t="s">
        <v>7</v>
      </c>
      <c r="E31" s="16"/>
      <c r="F31" s="41"/>
      <c r="G31" s="41"/>
      <c r="H31" s="42" t="s">
        <v>9</v>
      </c>
      <c r="I31" s="50"/>
      <c r="J31" s="40"/>
      <c r="K31" s="58" t="s">
        <v>9</v>
      </c>
      <c r="L31" s="74">
        <v>0</v>
      </c>
      <c r="M31" s="9">
        <v>85</v>
      </c>
      <c r="N31" s="26" t="s">
        <v>220</v>
      </c>
      <c r="O31" s="26" t="s">
        <v>11</v>
      </c>
      <c r="P31" s="26" t="s">
        <v>11</v>
      </c>
      <c r="Q31" s="9"/>
      <c r="R31" s="120" t="s">
        <v>9</v>
      </c>
      <c r="S31" s="120" t="s">
        <v>9</v>
      </c>
      <c r="T31" s="80" t="s">
        <v>222</v>
      </c>
      <c r="U31" s="82" t="s">
        <v>224</v>
      </c>
      <c r="V31" s="119" t="s">
        <v>216</v>
      </c>
    </row>
    <row r="32" spans="1:90" x14ac:dyDescent="0.35">
      <c r="A32" s="43" t="s">
        <v>45</v>
      </c>
      <c r="B32" s="99" t="s">
        <v>7</v>
      </c>
      <c r="C32" s="16"/>
      <c r="D32" s="16"/>
      <c r="E32" s="16"/>
      <c r="F32" s="3" t="s">
        <v>7</v>
      </c>
      <c r="G32" s="41"/>
      <c r="H32" s="42" t="s">
        <v>9</v>
      </c>
      <c r="I32" s="50"/>
      <c r="J32" s="40"/>
      <c r="K32" s="58" t="s">
        <v>9</v>
      </c>
      <c r="L32" s="74" t="s">
        <v>11</v>
      </c>
      <c r="M32" s="9">
        <v>85</v>
      </c>
      <c r="N32" s="26" t="s">
        <v>226</v>
      </c>
      <c r="O32" s="26" t="s">
        <v>11</v>
      </c>
      <c r="P32" s="26" t="s">
        <v>11</v>
      </c>
      <c r="Q32" s="9"/>
      <c r="R32" s="120" t="s">
        <v>9</v>
      </c>
      <c r="S32" s="120" t="s">
        <v>9</v>
      </c>
      <c r="T32" s="80"/>
      <c r="U32" s="82" t="s">
        <v>87</v>
      </c>
    </row>
    <row r="33" spans="1:30" s="5" customFormat="1" x14ac:dyDescent="0.35">
      <c r="A33" s="47" t="s">
        <v>27</v>
      </c>
      <c r="B33" s="61" t="s">
        <v>7</v>
      </c>
      <c r="C33" s="18" t="s">
        <v>7</v>
      </c>
      <c r="D33" s="18"/>
      <c r="E33" s="18"/>
      <c r="F33" s="6"/>
      <c r="G33" s="6"/>
      <c r="H33" s="55" t="s">
        <v>9</v>
      </c>
      <c r="I33" s="55"/>
      <c r="J33" s="38"/>
      <c r="K33" s="121" t="s">
        <v>9</v>
      </c>
      <c r="L33" s="77">
        <v>0</v>
      </c>
      <c r="M33" s="7"/>
      <c r="N33" s="7"/>
      <c r="O33" s="7"/>
      <c r="P33" s="7"/>
      <c r="Q33" s="9"/>
      <c r="R33" s="120" t="s">
        <v>9</v>
      </c>
      <c r="S33" s="120" t="s">
        <v>9</v>
      </c>
      <c r="T33" s="66"/>
      <c r="U33" s="71">
        <v>10</v>
      </c>
      <c r="V33" s="122" t="s">
        <v>231</v>
      </c>
    </row>
    <row r="34" spans="1:30" s="5" customFormat="1" x14ac:dyDescent="0.35">
      <c r="A34" s="47" t="s">
        <v>46</v>
      </c>
      <c r="B34" s="61" t="s">
        <v>7</v>
      </c>
      <c r="C34" s="18" t="s">
        <v>7</v>
      </c>
      <c r="D34" s="18"/>
      <c r="E34" s="18"/>
      <c r="F34" s="6"/>
      <c r="G34" s="6"/>
      <c r="H34" s="55" t="s">
        <v>11</v>
      </c>
      <c r="I34" s="55"/>
      <c r="J34" s="38"/>
      <c r="K34" s="38" t="s">
        <v>9</v>
      </c>
      <c r="L34" s="77">
        <v>12</v>
      </c>
      <c r="M34" s="7">
        <v>55</v>
      </c>
      <c r="N34" s="7" t="s">
        <v>238</v>
      </c>
      <c r="O34" s="7" t="s">
        <v>239</v>
      </c>
      <c r="P34" s="7">
        <v>0.84</v>
      </c>
      <c r="Q34" s="9"/>
      <c r="R34" s="120" t="s">
        <v>9</v>
      </c>
      <c r="S34" s="120" t="s">
        <v>9</v>
      </c>
      <c r="T34" s="66" t="s">
        <v>240</v>
      </c>
      <c r="U34" s="71">
        <v>5</v>
      </c>
    </row>
    <row r="35" spans="1:30" s="5" customFormat="1" x14ac:dyDescent="0.35">
      <c r="A35" s="47" t="s">
        <v>30</v>
      </c>
      <c r="B35" s="61" t="s">
        <v>7</v>
      </c>
      <c r="C35" s="18" t="s">
        <v>7</v>
      </c>
      <c r="D35" s="18"/>
      <c r="E35" s="18"/>
      <c r="F35" s="6"/>
      <c r="G35" s="6"/>
      <c r="H35" s="55" t="s">
        <v>11</v>
      </c>
      <c r="I35" s="55"/>
      <c r="J35" s="38"/>
      <c r="K35" s="38"/>
      <c r="L35" s="77">
        <v>1</v>
      </c>
      <c r="M35" s="7">
        <v>66</v>
      </c>
      <c r="N35" s="7">
        <v>1000</v>
      </c>
      <c r="O35" s="7" t="s">
        <v>242</v>
      </c>
      <c r="P35" s="7">
        <v>2.9</v>
      </c>
      <c r="Q35" s="9"/>
      <c r="R35" s="120" t="s">
        <v>9</v>
      </c>
      <c r="S35" s="120" t="s">
        <v>9</v>
      </c>
      <c r="T35" s="66"/>
      <c r="U35" s="71" t="s">
        <v>11</v>
      </c>
      <c r="V35" s="5" t="s">
        <v>246</v>
      </c>
    </row>
    <row r="36" spans="1:30" x14ac:dyDescent="0.35">
      <c r="A36" s="43" t="s">
        <v>47</v>
      </c>
      <c r="B36" s="99" t="s">
        <v>7</v>
      </c>
      <c r="C36" s="20" t="s">
        <v>7</v>
      </c>
      <c r="D36" s="16"/>
      <c r="E36" s="16"/>
      <c r="F36" s="41"/>
      <c r="G36" s="41"/>
      <c r="H36" s="125" t="s">
        <v>261</v>
      </c>
      <c r="I36" s="50"/>
      <c r="J36" s="2"/>
      <c r="K36" s="124" t="s">
        <v>9</v>
      </c>
      <c r="L36" s="78">
        <v>14</v>
      </c>
      <c r="M36" s="26" t="s">
        <v>11</v>
      </c>
      <c r="N36" s="26" t="s">
        <v>263</v>
      </c>
      <c r="O36" s="26" t="s">
        <v>11</v>
      </c>
      <c r="P36" s="26" t="s">
        <v>11</v>
      </c>
      <c r="Q36" s="9"/>
      <c r="R36" s="80" t="s">
        <v>9</v>
      </c>
      <c r="S36" s="80" t="s">
        <v>9</v>
      </c>
      <c r="T36" s="63"/>
      <c r="U36" s="82">
        <v>1</v>
      </c>
    </row>
    <row r="37" spans="1:30" x14ac:dyDescent="0.35">
      <c r="A37" s="43" t="s">
        <v>265</v>
      </c>
      <c r="B37" s="99" t="s">
        <v>7</v>
      </c>
      <c r="C37" s="20" t="s">
        <v>7</v>
      </c>
      <c r="D37" s="20" t="s">
        <v>7</v>
      </c>
      <c r="E37" s="16"/>
      <c r="F37" s="41"/>
      <c r="G37" s="41"/>
      <c r="H37" s="125" t="s">
        <v>9</v>
      </c>
      <c r="I37" s="50"/>
      <c r="J37" s="2"/>
      <c r="K37" s="124" t="s">
        <v>9</v>
      </c>
      <c r="L37" s="78">
        <v>1792</v>
      </c>
      <c r="M37" s="26">
        <v>85</v>
      </c>
      <c r="N37" s="26" t="s">
        <v>268</v>
      </c>
      <c r="O37" s="26" t="s">
        <v>11</v>
      </c>
      <c r="P37" s="26">
        <v>4.2</v>
      </c>
      <c r="Q37" s="9"/>
      <c r="R37" s="80" t="s">
        <v>9</v>
      </c>
      <c r="S37" s="80" t="s">
        <v>9</v>
      </c>
      <c r="T37" s="80" t="s">
        <v>270</v>
      </c>
      <c r="U37" s="82" t="s">
        <v>272</v>
      </c>
      <c r="V37" s="28" t="s">
        <v>269</v>
      </c>
    </row>
    <row r="38" spans="1:30" s="15" customFormat="1" x14ac:dyDescent="0.35">
      <c r="A38" s="127"/>
      <c r="B38" s="127"/>
      <c r="C38" s="128"/>
      <c r="D38" s="128"/>
      <c r="E38" s="128"/>
      <c r="J38" s="129"/>
      <c r="K38" s="129"/>
      <c r="L38" s="130"/>
      <c r="U38" s="131"/>
    </row>
    <row r="39" spans="1:30" s="15" customFormat="1" x14ac:dyDescent="0.35">
      <c r="A39" s="127"/>
      <c r="B39" s="127"/>
      <c r="C39" s="128"/>
      <c r="D39" s="128"/>
      <c r="E39" s="128"/>
      <c r="J39" s="129"/>
      <c r="K39" s="129"/>
      <c r="L39" s="130"/>
      <c r="U39" s="131"/>
    </row>
    <row r="40" spans="1:30" s="15" customFormat="1" x14ac:dyDescent="0.35">
      <c r="A40" s="127" t="s">
        <v>276</v>
      </c>
      <c r="B40" s="127">
        <f xml:space="preserve"> COUNTIF(B5:B37,"X")</f>
        <v>23</v>
      </c>
      <c r="C40" s="127">
        <f t="shared" ref="C40:K40" si="0" xml:space="preserve"> COUNTIF(C5:C37,"X")</f>
        <v>19</v>
      </c>
      <c r="D40" s="127">
        <f t="shared" si="0"/>
        <v>5</v>
      </c>
      <c r="E40" s="127">
        <f t="shared" si="0"/>
        <v>3</v>
      </c>
      <c r="F40" s="127">
        <f t="shared" si="0"/>
        <v>3</v>
      </c>
      <c r="G40" s="127">
        <f t="shared" si="0"/>
        <v>1</v>
      </c>
      <c r="H40" s="15">
        <f>COUNTIF(H5:H37,"&lt;&gt;N")-COUNTIF(H5:H37,"-")-COUNTIF(H5:H37,"")</f>
        <v>4</v>
      </c>
      <c r="I40" s="127">
        <f t="shared" si="0"/>
        <v>6</v>
      </c>
      <c r="J40" s="127">
        <f t="shared" si="0"/>
        <v>2</v>
      </c>
      <c r="K40" s="127">
        <f t="shared" si="0"/>
        <v>0</v>
      </c>
      <c r="L40" s="127">
        <f xml:space="preserve"> SUM(L5:L37)</f>
        <v>3832</v>
      </c>
      <c r="M40" s="127"/>
      <c r="N40" s="127"/>
      <c r="O40" s="127">
        <f xml:space="preserve"> COUNTIF(O5:O37,"X")</f>
        <v>0</v>
      </c>
      <c r="P40" s="127">
        <f>AVERAGE(P5:P37)</f>
        <v>1.6492307692307691</v>
      </c>
      <c r="Q40" s="127"/>
      <c r="R40" s="127">
        <f t="shared" ref="R40:S40" si="1" xml:space="preserve"> COUNTIF(R5:R37,"X")</f>
        <v>0</v>
      </c>
      <c r="S40" s="127">
        <f t="shared" si="1"/>
        <v>0</v>
      </c>
      <c r="T40" s="127"/>
      <c r="U40" s="127"/>
      <c r="V40" s="127"/>
      <c r="W40" s="127"/>
      <c r="X40" s="127"/>
      <c r="Y40" s="127"/>
      <c r="AA40" s="127"/>
      <c r="AB40" s="131"/>
      <c r="AC40" s="131"/>
      <c r="AD40" s="131"/>
    </row>
    <row r="41" spans="1:30" s="15" customFormat="1" x14ac:dyDescent="0.35">
      <c r="A41" s="127" t="s">
        <v>277</v>
      </c>
      <c r="B41" s="127">
        <f xml:space="preserve"> COUNTIF(B5:B37,"N")</f>
        <v>6</v>
      </c>
      <c r="C41" s="127">
        <f t="shared" ref="C41:K41" si="2" xml:space="preserve"> COUNTIF(C5:C37,"N")</f>
        <v>0</v>
      </c>
      <c r="D41" s="127">
        <f t="shared" si="2"/>
        <v>0</v>
      </c>
      <c r="E41" s="127">
        <f t="shared" si="2"/>
        <v>0</v>
      </c>
      <c r="F41" s="127">
        <f t="shared" si="2"/>
        <v>0</v>
      </c>
      <c r="G41" s="127">
        <f t="shared" si="2"/>
        <v>0</v>
      </c>
      <c r="H41" s="127">
        <f xml:space="preserve"> COUNTIF(H5:H37,"N")</f>
        <v>19</v>
      </c>
      <c r="I41" s="127">
        <f t="shared" si="2"/>
        <v>1</v>
      </c>
      <c r="J41" s="127">
        <f t="shared" si="2"/>
        <v>0</v>
      </c>
      <c r="K41" s="127">
        <f t="shared" si="2"/>
        <v>24</v>
      </c>
      <c r="L41" s="130"/>
      <c r="O41" s="127">
        <f t="shared" ref="O41:S41" si="3" xml:space="preserve"> COUNTIF(O5:O37,"N")</f>
        <v>0</v>
      </c>
      <c r="P41" s="127"/>
      <c r="Q41" s="127"/>
      <c r="R41" s="127">
        <f t="shared" si="3"/>
        <v>30</v>
      </c>
      <c r="S41" s="127">
        <f t="shared" si="3"/>
        <v>32</v>
      </c>
      <c r="U41" s="127"/>
      <c r="V41" s="127"/>
      <c r="W41" s="127"/>
      <c r="X41" s="127"/>
      <c r="Y41" s="127"/>
      <c r="Z41" s="127"/>
      <c r="AA41" s="127"/>
      <c r="AB41" s="131"/>
      <c r="AC41" s="131"/>
      <c r="AD41" s="131"/>
    </row>
    <row r="42" spans="1:30" s="15" customFormat="1" x14ac:dyDescent="0.35">
      <c r="A42" s="127"/>
      <c r="B42" s="127"/>
      <c r="C42" s="128"/>
      <c r="D42" s="128"/>
      <c r="E42" s="128"/>
      <c r="J42" s="129"/>
      <c r="K42" s="129"/>
      <c r="L42" s="127">
        <f xml:space="preserve"> COUNTIF(L5:L37,"&gt;0")</f>
        <v>19</v>
      </c>
      <c r="U42" s="131"/>
    </row>
    <row r="43" spans="1:30" s="15" customFormat="1" x14ac:dyDescent="0.35">
      <c r="A43" s="127"/>
      <c r="B43" s="127"/>
      <c r="C43" s="128"/>
      <c r="D43" s="128"/>
      <c r="E43" s="128"/>
      <c r="J43" s="129"/>
      <c r="K43" s="129"/>
      <c r="L43" s="130"/>
      <c r="U43" s="131"/>
    </row>
    <row r="44" spans="1:30" s="15" customFormat="1" x14ac:dyDescent="0.35">
      <c r="A44" s="127"/>
      <c r="B44" s="127"/>
      <c r="C44" s="128"/>
      <c r="D44" s="128"/>
      <c r="E44" s="128"/>
      <c r="J44" s="129"/>
      <c r="K44" s="129"/>
      <c r="L44" s="130"/>
      <c r="U44" s="131"/>
    </row>
    <row r="45" spans="1:30" s="15" customFormat="1" x14ac:dyDescent="0.35">
      <c r="A45" s="127"/>
      <c r="B45" s="127"/>
      <c r="C45" s="128"/>
      <c r="D45" s="128"/>
      <c r="E45" s="128"/>
      <c r="J45" s="129"/>
      <c r="K45" s="129"/>
      <c r="L45" s="130"/>
      <c r="U45" s="131"/>
    </row>
    <row r="46" spans="1:30" s="15" customFormat="1" x14ac:dyDescent="0.35">
      <c r="A46" s="127"/>
      <c r="B46" s="127"/>
      <c r="C46" s="128"/>
      <c r="D46" s="128"/>
      <c r="E46" s="128"/>
      <c r="J46" s="129"/>
      <c r="K46" s="129"/>
      <c r="L46" s="130"/>
      <c r="U46" s="131"/>
    </row>
    <row r="47" spans="1:30" s="15" customFormat="1" x14ac:dyDescent="0.35">
      <c r="A47" s="127"/>
      <c r="B47" s="127"/>
      <c r="C47" s="128"/>
      <c r="D47" s="128"/>
      <c r="E47" s="128"/>
      <c r="J47" s="129"/>
      <c r="K47" s="129"/>
      <c r="L47" s="130"/>
      <c r="U47" s="131"/>
    </row>
    <row r="48" spans="1:30" s="15" customFormat="1" x14ac:dyDescent="0.35">
      <c r="A48" s="127"/>
      <c r="B48" s="127"/>
      <c r="C48" s="128"/>
      <c r="D48" s="128"/>
      <c r="E48" s="128"/>
      <c r="J48" s="129"/>
      <c r="K48" s="129"/>
      <c r="L48" s="130"/>
      <c r="U48" s="131"/>
    </row>
    <row r="49" spans="1:21" s="15" customFormat="1" x14ac:dyDescent="0.35">
      <c r="A49" s="127"/>
      <c r="B49" s="127"/>
      <c r="C49" s="128"/>
      <c r="D49" s="128"/>
      <c r="E49" s="128"/>
      <c r="J49" s="129"/>
      <c r="K49" s="129"/>
      <c r="L49" s="130"/>
      <c r="U49" s="131"/>
    </row>
    <row r="50" spans="1:21" s="15" customFormat="1" x14ac:dyDescent="0.35">
      <c r="A50" s="127"/>
      <c r="B50" s="127"/>
      <c r="C50" s="128"/>
      <c r="D50" s="128"/>
      <c r="E50" s="128"/>
      <c r="J50" s="129"/>
      <c r="K50" s="129"/>
      <c r="L50" s="130"/>
      <c r="U50" s="131"/>
    </row>
    <row r="51" spans="1:21" s="15" customFormat="1" x14ac:dyDescent="0.35">
      <c r="A51" s="127"/>
      <c r="B51" s="127"/>
      <c r="C51" s="128"/>
      <c r="D51" s="128"/>
      <c r="E51" s="128"/>
      <c r="J51" s="129"/>
      <c r="K51" s="129"/>
      <c r="L51" s="130"/>
      <c r="U51" s="131"/>
    </row>
  </sheetData>
  <mergeCells count="5">
    <mergeCell ref="A1:A3"/>
    <mergeCell ref="C1:F1"/>
    <mergeCell ref="J1:K1"/>
    <mergeCell ref="M1:P1"/>
    <mergeCell ref="R1:T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48.5-50.2 GHz</vt:lpstr>
      <vt:lpstr>50.4 - 51.4 GHz</vt:lpstr>
      <vt:lpstr>51.4 - 52.6 GHz</vt:lpstr>
      <vt:lpstr>55.78-57 GHz</vt:lpstr>
      <vt:lpstr>57-64 GHz</vt:lpstr>
      <vt:lpstr>64-66 GHz</vt:lpstr>
      <vt:lpstr>71-76 GHz</vt:lpstr>
      <vt:lpstr>81-86 GHz</vt:lpstr>
      <vt:lpstr>71-76  81-86 GHz joint</vt:lpstr>
      <vt:lpstr>92-95 GHz</vt:lpstr>
      <vt:lpstr>TOT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2010-11-19T09:40:48Z</cp:lastPrinted>
  <dcterms:created xsi:type="dcterms:W3CDTF">2006-09-25T09:17:32Z</dcterms:created>
  <dcterms:modified xsi:type="dcterms:W3CDTF">2018-07-30T12:27:04Z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(1)x5DRUlVLPpHpSb8Y0ddQ9/gnoDn+sGQ8zT1t1x4NwgZnhx6/Ktup08YRhF6hucE/LDueHWlBeITeXkj7yHGFrTaKacuaYsKwRLqmd5VTHlstek7oYosJVjNQDBTTte+2QCr/bmrBSv3dohkOjON5PdcIOzhlGiJidKFQblD1i59mUmqQ043H28oc1QS+//qduOo7i3gPVgxzqcueWN/dCA==</vt:lpwstr>
  </property>
  <property fmtid="{D5CDD505-2E9C-101B-9397-08002B2CF9AE}" pid="3" name="_ms_pID_725343_00">
    <vt:lpwstr>_</vt:lpwstr>
  </property>
  <property fmtid="{D5CDD505-2E9C-101B-9397-08002B2CF9AE}" pid="4" name="sflag">
    <vt:lpwstr>1428050985</vt:lpwstr>
  </property>
</Properties>
</file>