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8560" windowHeight="6660" tabRatio="855" activeTab="2"/>
  </bookViews>
  <sheets>
    <sheet name="A2_Distances" sheetId="17" r:id="rId1"/>
    <sheet name="A3_FieldStrength" sheetId="36" r:id="rId2"/>
    <sheet name="Parameters" sheetId="7" r:id="rId3"/>
    <sheet name="F1336" sheetId="27" r:id="rId4"/>
  </sheets>
  <calcPr calcId="145621"/>
</workbook>
</file>

<file path=xl/calcChain.xml><?xml version="1.0" encoding="utf-8"?>
<calcChain xmlns="http://schemas.openxmlformats.org/spreadsheetml/2006/main">
  <c r="W62" i="36" l="1"/>
  <c r="V62" i="36"/>
  <c r="U62" i="36"/>
  <c r="T62" i="36"/>
  <c r="S62" i="36"/>
  <c r="R62" i="36"/>
  <c r="Q62" i="36"/>
  <c r="P62" i="36"/>
  <c r="O62" i="36"/>
  <c r="N62" i="36"/>
  <c r="M62" i="36"/>
  <c r="L62" i="36"/>
  <c r="K62" i="36"/>
  <c r="J62" i="36"/>
  <c r="I62" i="36"/>
  <c r="H62" i="36"/>
  <c r="G62" i="36"/>
  <c r="F62" i="36"/>
  <c r="E62" i="36"/>
  <c r="D62" i="36"/>
  <c r="C62" i="36"/>
  <c r="P77" i="36"/>
  <c r="O77" i="36"/>
  <c r="P75" i="36"/>
  <c r="O75" i="36"/>
  <c r="W59" i="36"/>
  <c r="V59" i="36"/>
  <c r="U59" i="36"/>
  <c r="T59" i="36"/>
  <c r="S59" i="36"/>
  <c r="R59" i="36"/>
  <c r="Q59" i="36"/>
  <c r="P59" i="36"/>
  <c r="O59" i="36"/>
  <c r="N59" i="36"/>
  <c r="M59" i="36"/>
  <c r="L59" i="36"/>
  <c r="K59" i="36"/>
  <c r="J59" i="36"/>
  <c r="I59" i="36"/>
  <c r="H59" i="36"/>
  <c r="G59" i="36"/>
  <c r="F59" i="36"/>
  <c r="E59" i="36"/>
  <c r="D59" i="36"/>
  <c r="C59" i="36"/>
  <c r="P76" i="36"/>
  <c r="P80" i="36" s="1"/>
  <c r="P81" i="36" s="1"/>
  <c r="P94" i="36" s="1"/>
  <c r="P95" i="36" s="1"/>
  <c r="P96" i="36" s="1"/>
  <c r="O76" i="36"/>
  <c r="O80" i="36" s="1"/>
  <c r="W60" i="36"/>
  <c r="W64" i="36" s="1"/>
  <c r="V60" i="36"/>
  <c r="V64" i="36" s="1"/>
  <c r="U60" i="36"/>
  <c r="U64" i="36" s="1"/>
  <c r="U65" i="36" s="1"/>
  <c r="U66" i="36" s="1"/>
  <c r="U67" i="36" s="1"/>
  <c r="U68" i="36" s="1"/>
  <c r="T60" i="36"/>
  <c r="T64" i="36" s="1"/>
  <c r="S60" i="36"/>
  <c r="S64" i="36" s="1"/>
  <c r="R60" i="36"/>
  <c r="R64" i="36" s="1"/>
  <c r="Q60" i="36"/>
  <c r="Q64" i="36" s="1"/>
  <c r="Q65" i="36" s="1"/>
  <c r="Q66" i="36" s="1"/>
  <c r="Q67" i="36" s="1"/>
  <c r="Q68" i="36" s="1"/>
  <c r="P60" i="36"/>
  <c r="P64" i="36" s="1"/>
  <c r="O60" i="36"/>
  <c r="O64" i="36" s="1"/>
  <c r="N60" i="36"/>
  <c r="N64" i="36" s="1"/>
  <c r="M60" i="36"/>
  <c r="M64" i="36" s="1"/>
  <c r="M65" i="36" s="1"/>
  <c r="M66" i="36" s="1"/>
  <c r="M67" i="36" s="1"/>
  <c r="M68" i="36" s="1"/>
  <c r="L60" i="36"/>
  <c r="L64" i="36" s="1"/>
  <c r="K60" i="36"/>
  <c r="K64" i="36" s="1"/>
  <c r="J60" i="36"/>
  <c r="J64" i="36" s="1"/>
  <c r="I60" i="36"/>
  <c r="I64" i="36" s="1"/>
  <c r="I65" i="36" s="1"/>
  <c r="I66" i="36" s="1"/>
  <c r="I67" i="36" s="1"/>
  <c r="I68" i="36" s="1"/>
  <c r="H60" i="36"/>
  <c r="H64" i="36" s="1"/>
  <c r="G60" i="36"/>
  <c r="G64" i="36" s="1"/>
  <c r="F60" i="36"/>
  <c r="F64" i="36" s="1"/>
  <c r="E60" i="36"/>
  <c r="E64" i="36" s="1"/>
  <c r="E65" i="36" s="1"/>
  <c r="E66" i="36" s="1"/>
  <c r="E67" i="36" s="1"/>
  <c r="E68" i="36" s="1"/>
  <c r="D60" i="36"/>
  <c r="D64" i="36" s="1"/>
  <c r="C60" i="36"/>
  <c r="C64" i="36" s="1"/>
  <c r="K77" i="36"/>
  <c r="L77" i="36"/>
  <c r="M77" i="36"/>
  <c r="N77" i="36"/>
  <c r="J77" i="36"/>
  <c r="N91" i="36"/>
  <c r="N92" i="36" s="1"/>
  <c r="N93" i="36" s="1"/>
  <c r="M91" i="36"/>
  <c r="M92" i="36" s="1"/>
  <c r="M93" i="36" s="1"/>
  <c r="L91" i="36"/>
  <c r="L92" i="36" s="1"/>
  <c r="L93" i="36" s="1"/>
  <c r="K91" i="36"/>
  <c r="K92" i="36" s="1"/>
  <c r="K93" i="36" s="1"/>
  <c r="J91" i="36"/>
  <c r="J92" i="36" s="1"/>
  <c r="J93" i="36" s="1"/>
  <c r="W49" i="36"/>
  <c r="W50" i="36" s="1"/>
  <c r="W51" i="36" s="1"/>
  <c r="V49" i="36"/>
  <c r="V50" i="36" s="1"/>
  <c r="V51" i="36" s="1"/>
  <c r="U49" i="36"/>
  <c r="U50" i="36" s="1"/>
  <c r="U51" i="36" s="1"/>
  <c r="T49" i="36"/>
  <c r="T50" i="36" s="1"/>
  <c r="T51" i="36" s="1"/>
  <c r="S49" i="36"/>
  <c r="S50" i="36" s="1"/>
  <c r="S51" i="36" s="1"/>
  <c r="R49" i="36"/>
  <c r="R50" i="36" s="1"/>
  <c r="R51" i="36" s="1"/>
  <c r="Q49" i="36"/>
  <c r="Q50" i="36" s="1"/>
  <c r="Q51" i="36" s="1"/>
  <c r="P49" i="36"/>
  <c r="P50" i="36" s="1"/>
  <c r="P51" i="36" s="1"/>
  <c r="O49" i="36"/>
  <c r="O50" i="36" s="1"/>
  <c r="O51" i="36" s="1"/>
  <c r="N49" i="36"/>
  <c r="N50" i="36" s="1"/>
  <c r="N51" i="36" s="1"/>
  <c r="M49" i="36"/>
  <c r="M50" i="36" s="1"/>
  <c r="M51" i="36" s="1"/>
  <c r="L49" i="36"/>
  <c r="L50" i="36" s="1"/>
  <c r="L51" i="36" s="1"/>
  <c r="K49" i="36"/>
  <c r="K50" i="36" s="1"/>
  <c r="K51" i="36" s="1"/>
  <c r="J49" i="36"/>
  <c r="J50" i="36" s="1"/>
  <c r="J51" i="36" s="1"/>
  <c r="I49" i="36"/>
  <c r="I50" i="36" s="1"/>
  <c r="I51" i="36" s="1"/>
  <c r="H49" i="36"/>
  <c r="H50" i="36" s="1"/>
  <c r="H51" i="36" s="1"/>
  <c r="G49" i="36"/>
  <c r="G50" i="36" s="1"/>
  <c r="G51" i="36" s="1"/>
  <c r="F49" i="36"/>
  <c r="F50" i="36" s="1"/>
  <c r="F51" i="36" s="1"/>
  <c r="E49" i="36"/>
  <c r="E50" i="36" s="1"/>
  <c r="E51" i="36" s="1"/>
  <c r="D49" i="36"/>
  <c r="D50" i="36" s="1"/>
  <c r="D51" i="36" s="1"/>
  <c r="C49" i="36"/>
  <c r="C50" i="36" s="1"/>
  <c r="C51" i="36" s="1"/>
  <c r="N87" i="36"/>
  <c r="N88" i="36" s="1"/>
  <c r="N89" i="36" s="1"/>
  <c r="M87" i="36"/>
  <c r="M88" i="36" s="1"/>
  <c r="M89" i="36" s="1"/>
  <c r="L87" i="36"/>
  <c r="L88" i="36" s="1"/>
  <c r="L89" i="36" s="1"/>
  <c r="K87" i="36"/>
  <c r="K88" i="36" s="1"/>
  <c r="K89" i="36" s="1"/>
  <c r="J87" i="36"/>
  <c r="J88" i="36" s="1"/>
  <c r="J89" i="36" s="1"/>
  <c r="W45" i="36"/>
  <c r="W46" i="36" s="1"/>
  <c r="W47" i="36" s="1"/>
  <c r="V45" i="36"/>
  <c r="V46" i="36" s="1"/>
  <c r="V47" i="36" s="1"/>
  <c r="U45" i="36"/>
  <c r="U46" i="36" s="1"/>
  <c r="U47" i="36" s="1"/>
  <c r="T45" i="36"/>
  <c r="T46" i="36" s="1"/>
  <c r="T47" i="36" s="1"/>
  <c r="S45" i="36"/>
  <c r="S46" i="36" s="1"/>
  <c r="S47" i="36" s="1"/>
  <c r="R45" i="36"/>
  <c r="R46" i="36" s="1"/>
  <c r="R47" i="36" s="1"/>
  <c r="Q45" i="36"/>
  <c r="Q46" i="36" s="1"/>
  <c r="Q47" i="36" s="1"/>
  <c r="P45" i="36"/>
  <c r="P46" i="36" s="1"/>
  <c r="P47" i="36" s="1"/>
  <c r="O45" i="36"/>
  <c r="O46" i="36" s="1"/>
  <c r="O47" i="36" s="1"/>
  <c r="N45" i="36"/>
  <c r="N46" i="36" s="1"/>
  <c r="N47" i="36" s="1"/>
  <c r="M45" i="36"/>
  <c r="M46" i="36" s="1"/>
  <c r="M47" i="36" s="1"/>
  <c r="L45" i="36"/>
  <c r="L46" i="36" s="1"/>
  <c r="L47" i="36" s="1"/>
  <c r="K45" i="36"/>
  <c r="K46" i="36" s="1"/>
  <c r="K47" i="36" s="1"/>
  <c r="J45" i="36"/>
  <c r="J46" i="36" s="1"/>
  <c r="J47" i="36" s="1"/>
  <c r="I45" i="36"/>
  <c r="I46" i="36" s="1"/>
  <c r="I47" i="36" s="1"/>
  <c r="H45" i="36"/>
  <c r="H46" i="36" s="1"/>
  <c r="H47" i="36" s="1"/>
  <c r="G45" i="36"/>
  <c r="G46" i="36" s="1"/>
  <c r="G47" i="36" s="1"/>
  <c r="F45" i="36"/>
  <c r="F46" i="36" s="1"/>
  <c r="F47" i="36" s="1"/>
  <c r="E45" i="36"/>
  <c r="E46" i="36" s="1"/>
  <c r="E47" i="36" s="1"/>
  <c r="D45" i="36"/>
  <c r="D46" i="36" s="1"/>
  <c r="D47" i="36" s="1"/>
  <c r="C45" i="36"/>
  <c r="C46" i="36" s="1"/>
  <c r="C47" i="36" s="1"/>
  <c r="N83" i="36"/>
  <c r="M83" i="36"/>
  <c r="L83" i="36"/>
  <c r="K83" i="36"/>
  <c r="J83" i="36"/>
  <c r="W41" i="36"/>
  <c r="V41" i="36"/>
  <c r="U41" i="36"/>
  <c r="T41" i="36"/>
  <c r="S41" i="36"/>
  <c r="R41" i="36"/>
  <c r="Q41" i="36"/>
  <c r="P41" i="36"/>
  <c r="O41" i="36"/>
  <c r="N41" i="36"/>
  <c r="M41" i="36"/>
  <c r="L41" i="36"/>
  <c r="K41" i="36"/>
  <c r="J41" i="36"/>
  <c r="I41" i="36"/>
  <c r="H41" i="36"/>
  <c r="G41" i="36"/>
  <c r="F41" i="36"/>
  <c r="E41" i="36"/>
  <c r="D41" i="36"/>
  <c r="C41" i="36"/>
  <c r="W36" i="36"/>
  <c r="W35" i="36" s="1"/>
  <c r="V36" i="36"/>
  <c r="V35" i="36" s="1"/>
  <c r="U36" i="36"/>
  <c r="T36" i="36"/>
  <c r="T35" i="36" s="1"/>
  <c r="S36" i="36"/>
  <c r="S35" i="36" s="1"/>
  <c r="R36" i="36"/>
  <c r="R35" i="36" s="1"/>
  <c r="U35" i="36"/>
  <c r="Q35" i="36"/>
  <c r="P35" i="36"/>
  <c r="O35" i="36"/>
  <c r="N35" i="36"/>
  <c r="M35" i="36"/>
  <c r="L35" i="36"/>
  <c r="K35" i="36"/>
  <c r="J35" i="36"/>
  <c r="I35" i="36"/>
  <c r="H35" i="36"/>
  <c r="G35" i="36"/>
  <c r="F35" i="36"/>
  <c r="E35" i="36"/>
  <c r="D35" i="36"/>
  <c r="C35" i="36"/>
  <c r="N76" i="36"/>
  <c r="N80" i="36" s="1"/>
  <c r="M76" i="36"/>
  <c r="M80" i="36" s="1"/>
  <c r="L76" i="36"/>
  <c r="L80" i="36" s="1"/>
  <c r="K76" i="36"/>
  <c r="K80" i="36" s="1"/>
  <c r="J76" i="36"/>
  <c r="J80" i="36" s="1"/>
  <c r="W34" i="36"/>
  <c r="V34" i="36"/>
  <c r="U34" i="36"/>
  <c r="T34" i="36"/>
  <c r="S34" i="36"/>
  <c r="R34" i="36"/>
  <c r="Q34" i="36"/>
  <c r="Q38" i="36" s="1"/>
  <c r="P34" i="36"/>
  <c r="P38" i="36" s="1"/>
  <c r="O34" i="36"/>
  <c r="O38" i="36" s="1"/>
  <c r="N34" i="36"/>
  <c r="N38" i="36" s="1"/>
  <c r="M34" i="36"/>
  <c r="M38" i="36" s="1"/>
  <c r="L34" i="36"/>
  <c r="L38" i="36" s="1"/>
  <c r="K34" i="36"/>
  <c r="K38" i="36" s="1"/>
  <c r="J34" i="36"/>
  <c r="J38" i="36" s="1"/>
  <c r="I34" i="36"/>
  <c r="I38" i="36" s="1"/>
  <c r="H34" i="36"/>
  <c r="H38" i="36" s="1"/>
  <c r="G34" i="36"/>
  <c r="G38" i="36" s="1"/>
  <c r="F34" i="36"/>
  <c r="F38" i="36" s="1"/>
  <c r="E34" i="36"/>
  <c r="E38" i="36" s="1"/>
  <c r="D34" i="36"/>
  <c r="D38" i="36" s="1"/>
  <c r="C34" i="36"/>
  <c r="C38" i="36" s="1"/>
  <c r="N75" i="36"/>
  <c r="M75" i="36"/>
  <c r="L75" i="36"/>
  <c r="K75" i="36"/>
  <c r="J75" i="36"/>
  <c r="W33" i="36"/>
  <c r="V33" i="36"/>
  <c r="U33" i="36"/>
  <c r="T33" i="36"/>
  <c r="S33" i="36"/>
  <c r="R33" i="36"/>
  <c r="Q33" i="36"/>
  <c r="P33" i="36"/>
  <c r="O33" i="36"/>
  <c r="N33" i="36"/>
  <c r="M33" i="36"/>
  <c r="L33" i="36"/>
  <c r="K33" i="36"/>
  <c r="J33" i="36"/>
  <c r="I33" i="36"/>
  <c r="H33" i="36"/>
  <c r="G33" i="36"/>
  <c r="F33" i="36"/>
  <c r="E33" i="36"/>
  <c r="D33" i="36"/>
  <c r="C33" i="36"/>
  <c r="I91" i="36"/>
  <c r="I92" i="36" s="1"/>
  <c r="I93" i="36" s="1"/>
  <c r="H91" i="36"/>
  <c r="H92" i="36" s="1"/>
  <c r="H93" i="36" s="1"/>
  <c r="G91" i="36"/>
  <c r="G92" i="36" s="1"/>
  <c r="G93" i="36" s="1"/>
  <c r="F91" i="36"/>
  <c r="F92" i="36" s="1"/>
  <c r="F93" i="36" s="1"/>
  <c r="E91" i="36"/>
  <c r="E92" i="36" s="1"/>
  <c r="E93" i="36" s="1"/>
  <c r="D91" i="36"/>
  <c r="D92" i="36" s="1"/>
  <c r="D93" i="36" s="1"/>
  <c r="C91" i="36"/>
  <c r="C92" i="36" s="1"/>
  <c r="C93" i="36" s="1"/>
  <c r="W23" i="36"/>
  <c r="W24" i="36" s="1"/>
  <c r="W25" i="36" s="1"/>
  <c r="V23" i="36"/>
  <c r="V24" i="36" s="1"/>
  <c r="V25" i="36" s="1"/>
  <c r="U23" i="36"/>
  <c r="U24" i="36" s="1"/>
  <c r="U25" i="36" s="1"/>
  <c r="T23" i="36"/>
  <c r="T24" i="36" s="1"/>
  <c r="T25" i="36" s="1"/>
  <c r="S23" i="36"/>
  <c r="S24" i="36" s="1"/>
  <c r="S25" i="36" s="1"/>
  <c r="R23" i="36"/>
  <c r="R24" i="36" s="1"/>
  <c r="R25" i="36" s="1"/>
  <c r="Q23" i="36"/>
  <c r="Q24" i="36" s="1"/>
  <c r="Q25" i="36" s="1"/>
  <c r="P23" i="36"/>
  <c r="P24" i="36" s="1"/>
  <c r="P25" i="36" s="1"/>
  <c r="O23" i="36"/>
  <c r="O24" i="36" s="1"/>
  <c r="O25" i="36" s="1"/>
  <c r="N23" i="36"/>
  <c r="N24" i="36" s="1"/>
  <c r="N25" i="36" s="1"/>
  <c r="M23" i="36"/>
  <c r="M24" i="36" s="1"/>
  <c r="M25" i="36" s="1"/>
  <c r="L23" i="36"/>
  <c r="L24" i="36" s="1"/>
  <c r="L25" i="36" s="1"/>
  <c r="K23" i="36"/>
  <c r="K24" i="36" s="1"/>
  <c r="K25" i="36" s="1"/>
  <c r="J23" i="36"/>
  <c r="J24" i="36" s="1"/>
  <c r="J25" i="36" s="1"/>
  <c r="I23" i="36"/>
  <c r="I24" i="36" s="1"/>
  <c r="I25" i="36" s="1"/>
  <c r="H23" i="36"/>
  <c r="H24" i="36" s="1"/>
  <c r="H25" i="36" s="1"/>
  <c r="G23" i="36"/>
  <c r="G24" i="36" s="1"/>
  <c r="G25" i="36" s="1"/>
  <c r="F23" i="36"/>
  <c r="F24" i="36" s="1"/>
  <c r="F25" i="36" s="1"/>
  <c r="E23" i="36"/>
  <c r="E24" i="36" s="1"/>
  <c r="E25" i="36" s="1"/>
  <c r="D23" i="36"/>
  <c r="D24" i="36" s="1"/>
  <c r="D25" i="36" s="1"/>
  <c r="C23" i="36"/>
  <c r="C24" i="36" s="1"/>
  <c r="C25" i="36" s="1"/>
  <c r="I87" i="36"/>
  <c r="I88" i="36" s="1"/>
  <c r="I89" i="36" s="1"/>
  <c r="H87" i="36"/>
  <c r="H88" i="36" s="1"/>
  <c r="H89" i="36" s="1"/>
  <c r="G87" i="36"/>
  <c r="G88" i="36" s="1"/>
  <c r="G89" i="36" s="1"/>
  <c r="F87" i="36"/>
  <c r="F88" i="36" s="1"/>
  <c r="F89" i="36" s="1"/>
  <c r="E87" i="36"/>
  <c r="E88" i="36" s="1"/>
  <c r="E89" i="36" s="1"/>
  <c r="D87" i="36"/>
  <c r="D88" i="36" s="1"/>
  <c r="D89" i="36" s="1"/>
  <c r="C87" i="36"/>
  <c r="C88" i="36" s="1"/>
  <c r="C89" i="36" s="1"/>
  <c r="W19" i="36"/>
  <c r="W20" i="36" s="1"/>
  <c r="W21" i="36" s="1"/>
  <c r="V19" i="36"/>
  <c r="V20" i="36" s="1"/>
  <c r="V21" i="36" s="1"/>
  <c r="U19" i="36"/>
  <c r="U20" i="36" s="1"/>
  <c r="U21" i="36" s="1"/>
  <c r="T19" i="36"/>
  <c r="T20" i="36" s="1"/>
  <c r="T21" i="36" s="1"/>
  <c r="S19" i="36"/>
  <c r="S20" i="36" s="1"/>
  <c r="S21" i="36" s="1"/>
  <c r="R19" i="36"/>
  <c r="R20" i="36" s="1"/>
  <c r="R21" i="36" s="1"/>
  <c r="Q19" i="36"/>
  <c r="Q20" i="36" s="1"/>
  <c r="Q21" i="36" s="1"/>
  <c r="P19" i="36"/>
  <c r="P20" i="36" s="1"/>
  <c r="P21" i="36" s="1"/>
  <c r="O19" i="36"/>
  <c r="O20" i="36" s="1"/>
  <c r="O21" i="36" s="1"/>
  <c r="N19" i="36"/>
  <c r="N20" i="36" s="1"/>
  <c r="N21" i="36" s="1"/>
  <c r="M19" i="36"/>
  <c r="M20" i="36" s="1"/>
  <c r="M21" i="36" s="1"/>
  <c r="L19" i="36"/>
  <c r="L20" i="36" s="1"/>
  <c r="L21" i="36" s="1"/>
  <c r="K19" i="36"/>
  <c r="K20" i="36" s="1"/>
  <c r="K21" i="36" s="1"/>
  <c r="J19" i="36"/>
  <c r="J20" i="36" s="1"/>
  <c r="J21" i="36" s="1"/>
  <c r="I19" i="36"/>
  <c r="I20" i="36" s="1"/>
  <c r="I21" i="36" s="1"/>
  <c r="H19" i="36"/>
  <c r="H20" i="36" s="1"/>
  <c r="H21" i="36" s="1"/>
  <c r="G19" i="36"/>
  <c r="G20" i="36" s="1"/>
  <c r="G21" i="36" s="1"/>
  <c r="F19" i="36"/>
  <c r="F20" i="36" s="1"/>
  <c r="F21" i="36" s="1"/>
  <c r="E19" i="36"/>
  <c r="E20" i="36" s="1"/>
  <c r="E21" i="36" s="1"/>
  <c r="D19" i="36"/>
  <c r="D20" i="36" s="1"/>
  <c r="D21" i="36" s="1"/>
  <c r="C19" i="36"/>
  <c r="C20" i="36" s="1"/>
  <c r="C21" i="36" s="1"/>
  <c r="I83" i="36"/>
  <c r="H83" i="36"/>
  <c r="G83" i="36"/>
  <c r="F83" i="36"/>
  <c r="E83" i="36"/>
  <c r="D83" i="36"/>
  <c r="C83" i="36"/>
  <c r="W15" i="36"/>
  <c r="V15" i="36"/>
  <c r="U15" i="36"/>
  <c r="T15" i="36"/>
  <c r="S15" i="36"/>
  <c r="R15" i="36"/>
  <c r="Q15" i="36"/>
  <c r="P15" i="36"/>
  <c r="O15" i="36"/>
  <c r="N15" i="36"/>
  <c r="M15" i="36"/>
  <c r="L15" i="36"/>
  <c r="K15" i="36"/>
  <c r="J15" i="36"/>
  <c r="I15" i="36"/>
  <c r="H15" i="36"/>
  <c r="G15" i="36"/>
  <c r="F15" i="36"/>
  <c r="E15" i="36"/>
  <c r="D15" i="36"/>
  <c r="C15" i="36"/>
  <c r="W10" i="36"/>
  <c r="W9" i="36" s="1"/>
  <c r="V10" i="36"/>
  <c r="U10" i="36"/>
  <c r="U9" i="36" s="1"/>
  <c r="T10" i="36"/>
  <c r="T9" i="36" s="1"/>
  <c r="S10" i="36"/>
  <c r="S9" i="36" s="1"/>
  <c r="R10" i="36"/>
  <c r="R9" i="36" s="1"/>
  <c r="I77" i="36"/>
  <c r="H77" i="36"/>
  <c r="G77" i="36"/>
  <c r="F77" i="36"/>
  <c r="E77" i="36"/>
  <c r="D77" i="36"/>
  <c r="C77" i="36"/>
  <c r="V9" i="36"/>
  <c r="Q9" i="36"/>
  <c r="P9" i="36"/>
  <c r="O9" i="36"/>
  <c r="N9" i="36"/>
  <c r="M9" i="36"/>
  <c r="L9" i="36"/>
  <c r="K9" i="36"/>
  <c r="J9" i="36"/>
  <c r="I9" i="36"/>
  <c r="H9" i="36"/>
  <c r="G9" i="36"/>
  <c r="F9" i="36"/>
  <c r="E9" i="36"/>
  <c r="D9" i="36"/>
  <c r="C9" i="36"/>
  <c r="I76" i="36"/>
  <c r="I80" i="36" s="1"/>
  <c r="H76" i="36"/>
  <c r="H80" i="36" s="1"/>
  <c r="G76" i="36"/>
  <c r="G80" i="36" s="1"/>
  <c r="F76" i="36"/>
  <c r="F80" i="36" s="1"/>
  <c r="E76" i="36"/>
  <c r="E80" i="36" s="1"/>
  <c r="D76" i="36"/>
  <c r="D80" i="36" s="1"/>
  <c r="C76" i="36"/>
  <c r="C80" i="36" s="1"/>
  <c r="W8" i="36"/>
  <c r="V8" i="36"/>
  <c r="U8" i="36"/>
  <c r="T8" i="36"/>
  <c r="S8" i="36"/>
  <c r="R8" i="36"/>
  <c r="Q8" i="36"/>
  <c r="Q12" i="36" s="1"/>
  <c r="P8" i="36"/>
  <c r="P12" i="36" s="1"/>
  <c r="O8" i="36"/>
  <c r="O12" i="36" s="1"/>
  <c r="N8" i="36"/>
  <c r="N12" i="36" s="1"/>
  <c r="M8" i="36"/>
  <c r="M12" i="36" s="1"/>
  <c r="L8" i="36"/>
  <c r="L12" i="36" s="1"/>
  <c r="K8" i="36"/>
  <c r="K12" i="36" s="1"/>
  <c r="J8" i="36"/>
  <c r="J12" i="36" s="1"/>
  <c r="I8" i="36"/>
  <c r="I12" i="36" s="1"/>
  <c r="H8" i="36"/>
  <c r="H12" i="36" s="1"/>
  <c r="G8" i="36"/>
  <c r="G12" i="36" s="1"/>
  <c r="F8" i="36"/>
  <c r="F12" i="36" s="1"/>
  <c r="E8" i="36"/>
  <c r="E12" i="36" s="1"/>
  <c r="D8" i="36"/>
  <c r="D12" i="36" s="1"/>
  <c r="C8" i="36"/>
  <c r="C12" i="36" s="1"/>
  <c r="I75" i="36"/>
  <c r="H75" i="36"/>
  <c r="G75" i="36"/>
  <c r="F75" i="36"/>
  <c r="E75" i="36"/>
  <c r="D75" i="36"/>
  <c r="C75" i="36"/>
  <c r="W7" i="36"/>
  <c r="V7" i="36"/>
  <c r="U7" i="36"/>
  <c r="T7" i="36"/>
  <c r="S7" i="36"/>
  <c r="R7" i="36"/>
  <c r="Q7" i="36"/>
  <c r="P7" i="36"/>
  <c r="O7" i="36"/>
  <c r="N7" i="36"/>
  <c r="M7" i="36"/>
  <c r="L7" i="36"/>
  <c r="K7" i="36"/>
  <c r="J7" i="36"/>
  <c r="I7" i="36"/>
  <c r="H7" i="36"/>
  <c r="G7" i="36"/>
  <c r="F7" i="36"/>
  <c r="E7" i="36"/>
  <c r="D7" i="36"/>
  <c r="C7" i="36"/>
  <c r="U38" i="36" l="1"/>
  <c r="D65" i="36"/>
  <c r="D66" i="36" s="1"/>
  <c r="D67" i="36" s="1"/>
  <c r="D68" i="36" s="1"/>
  <c r="H65" i="36"/>
  <c r="H66" i="36" s="1"/>
  <c r="H67" i="36" s="1"/>
  <c r="H68" i="36" s="1"/>
  <c r="L65" i="36"/>
  <c r="L66" i="36" s="1"/>
  <c r="L67" i="36" s="1"/>
  <c r="L68" i="36" s="1"/>
  <c r="P65" i="36"/>
  <c r="P66" i="36" s="1"/>
  <c r="P67" i="36" s="1"/>
  <c r="P68" i="36" s="1"/>
  <c r="T65" i="36"/>
  <c r="T66" i="36" s="1"/>
  <c r="T67" i="36" s="1"/>
  <c r="T68" i="36" s="1"/>
  <c r="O81" i="36"/>
  <c r="O94" i="36" s="1"/>
  <c r="O95" i="36" s="1"/>
  <c r="O96" i="36" s="1"/>
  <c r="R12" i="36"/>
  <c r="V12" i="36"/>
  <c r="T38" i="36"/>
  <c r="C65" i="36"/>
  <c r="C66" i="36" s="1"/>
  <c r="C67" i="36" s="1"/>
  <c r="C68" i="36" s="1"/>
  <c r="G65" i="36"/>
  <c r="G66" i="36" s="1"/>
  <c r="G67" i="36" s="1"/>
  <c r="G68" i="36" s="1"/>
  <c r="K65" i="36"/>
  <c r="K66" i="36" s="1"/>
  <c r="K67" i="36" s="1"/>
  <c r="K68" i="36" s="1"/>
  <c r="O65" i="36"/>
  <c r="O66" i="36" s="1"/>
  <c r="O67" i="36" s="1"/>
  <c r="O68" i="36" s="1"/>
  <c r="S65" i="36"/>
  <c r="S66" i="36" s="1"/>
  <c r="S67" i="36" s="1"/>
  <c r="S68" i="36" s="1"/>
  <c r="W65" i="36"/>
  <c r="W66" i="36" s="1"/>
  <c r="W67" i="36" s="1"/>
  <c r="W68" i="36" s="1"/>
  <c r="F65" i="36"/>
  <c r="F66" i="36" s="1"/>
  <c r="F67" i="36" s="1"/>
  <c r="F68" i="36" s="1"/>
  <c r="J65" i="36"/>
  <c r="J66" i="36" s="1"/>
  <c r="J67" i="36" s="1"/>
  <c r="J68" i="36" s="1"/>
  <c r="N65" i="36"/>
  <c r="N66" i="36" s="1"/>
  <c r="N67" i="36" s="1"/>
  <c r="N68" i="36" s="1"/>
  <c r="R65" i="36"/>
  <c r="R66" i="36" s="1"/>
  <c r="R67" i="36" s="1"/>
  <c r="R68" i="36" s="1"/>
  <c r="V65" i="36"/>
  <c r="V66" i="36" s="1"/>
  <c r="V67" i="36" s="1"/>
  <c r="V68" i="36" s="1"/>
  <c r="U12" i="36"/>
  <c r="T12" i="36"/>
  <c r="T13" i="36" s="1"/>
  <c r="S12" i="36"/>
  <c r="W12" i="36"/>
  <c r="R38" i="36"/>
  <c r="R39" i="36" s="1"/>
  <c r="V38" i="36"/>
  <c r="V39" i="36" s="1"/>
  <c r="I39" i="36"/>
  <c r="U39" i="36"/>
  <c r="N81" i="36"/>
  <c r="E39" i="36"/>
  <c r="Q39" i="36"/>
  <c r="P39" i="36"/>
  <c r="C39" i="36"/>
  <c r="G39" i="36"/>
  <c r="K39" i="36"/>
  <c r="O39" i="36"/>
  <c r="S38" i="36"/>
  <c r="W38" i="36"/>
  <c r="M81" i="36"/>
  <c r="D39" i="36"/>
  <c r="T39" i="36"/>
  <c r="J39" i="36"/>
  <c r="L81" i="36"/>
  <c r="M39" i="36"/>
  <c r="K81" i="36"/>
  <c r="L39" i="36"/>
  <c r="F39" i="36"/>
  <c r="H39" i="36"/>
  <c r="J81" i="36"/>
  <c r="N39" i="36"/>
  <c r="E13" i="36"/>
  <c r="M13" i="36"/>
  <c r="U13" i="36"/>
  <c r="D81" i="36"/>
  <c r="F13" i="36"/>
  <c r="J13" i="36"/>
  <c r="N13" i="36"/>
  <c r="R13" i="36"/>
  <c r="V13" i="36"/>
  <c r="E81" i="36"/>
  <c r="I81" i="36"/>
  <c r="C13" i="36"/>
  <c r="K13" i="36"/>
  <c r="W13" i="36"/>
  <c r="G13" i="36"/>
  <c r="O13" i="36"/>
  <c r="S13" i="36"/>
  <c r="F81" i="36"/>
  <c r="D13" i="36"/>
  <c r="H13" i="36"/>
  <c r="L13" i="36"/>
  <c r="P13" i="36"/>
  <c r="C81" i="36"/>
  <c r="G81" i="36"/>
  <c r="I13" i="36"/>
  <c r="Q13" i="36"/>
  <c r="H81" i="36"/>
  <c r="W39" i="36" l="1"/>
  <c r="S39" i="36"/>
  <c r="K8" i="17" l="1"/>
  <c r="K9" i="17" s="1"/>
  <c r="J8" i="17"/>
  <c r="J9" i="17" s="1"/>
  <c r="I8" i="17"/>
  <c r="I9" i="17" s="1"/>
  <c r="H8" i="17"/>
  <c r="H9" i="17" s="1"/>
  <c r="G8" i="17"/>
  <c r="G9" i="17" s="1"/>
  <c r="F8" i="17"/>
  <c r="F9" i="17" s="1"/>
  <c r="E8" i="17"/>
  <c r="E9" i="17" s="1"/>
  <c r="D8" i="17"/>
  <c r="D9" i="17" s="1"/>
  <c r="K6" i="17"/>
  <c r="J6" i="17"/>
  <c r="I6" i="17"/>
  <c r="H6" i="17"/>
  <c r="G6" i="17"/>
  <c r="F6" i="17"/>
  <c r="E6" i="17"/>
  <c r="D6" i="17"/>
  <c r="E2" i="7" l="1"/>
  <c r="D2" i="7"/>
  <c r="C2" i="7"/>
  <c r="L84" i="36" l="1"/>
  <c r="L85" i="36" s="1"/>
  <c r="V42" i="36"/>
  <c r="V43" i="36" s="1"/>
  <c r="R42" i="36"/>
  <c r="R43" i="36" s="1"/>
  <c r="N42" i="36"/>
  <c r="N43" i="36" s="1"/>
  <c r="J42" i="36"/>
  <c r="J43" i="36" s="1"/>
  <c r="F42" i="36"/>
  <c r="F43" i="36" s="1"/>
  <c r="D16" i="36"/>
  <c r="D17" i="36" s="1"/>
  <c r="H16" i="36"/>
  <c r="H17" i="36" s="1"/>
  <c r="L16" i="36"/>
  <c r="L17" i="36" s="1"/>
  <c r="P16" i="36"/>
  <c r="P17" i="36" s="1"/>
  <c r="T16" i="36"/>
  <c r="T17" i="36" s="1"/>
  <c r="C84" i="36"/>
  <c r="C85" i="36" s="1"/>
  <c r="G84" i="36"/>
  <c r="G85" i="36" s="1"/>
  <c r="J84" i="36"/>
  <c r="J85" i="36" s="1"/>
  <c r="P42" i="36"/>
  <c r="P43" i="36" s="1"/>
  <c r="H42" i="36"/>
  <c r="H43" i="36" s="1"/>
  <c r="F16" i="36"/>
  <c r="F17" i="36" s="1"/>
  <c r="N16" i="36"/>
  <c r="N17" i="36" s="1"/>
  <c r="V16" i="36"/>
  <c r="V17" i="36" s="1"/>
  <c r="I84" i="36"/>
  <c r="I85" i="36" s="1"/>
  <c r="K84" i="36"/>
  <c r="K85" i="36" s="1"/>
  <c r="U42" i="36"/>
  <c r="U43" i="36" s="1"/>
  <c r="Q42" i="36"/>
  <c r="Q43" i="36" s="1"/>
  <c r="M42" i="36"/>
  <c r="M43" i="36" s="1"/>
  <c r="I42" i="36"/>
  <c r="I43" i="36" s="1"/>
  <c r="E42" i="36"/>
  <c r="E43" i="36" s="1"/>
  <c r="E16" i="36"/>
  <c r="E17" i="36" s="1"/>
  <c r="I16" i="36"/>
  <c r="I17" i="36" s="1"/>
  <c r="M16" i="36"/>
  <c r="M17" i="36" s="1"/>
  <c r="Q16" i="36"/>
  <c r="Q17" i="36" s="1"/>
  <c r="U16" i="36"/>
  <c r="U17" i="36" s="1"/>
  <c r="D84" i="36"/>
  <c r="D85" i="36" s="1"/>
  <c r="H84" i="36"/>
  <c r="H85" i="36" s="1"/>
  <c r="C16" i="36"/>
  <c r="C17" i="36" s="1"/>
  <c r="M84" i="36"/>
  <c r="M85" i="36" s="1"/>
  <c r="W42" i="36"/>
  <c r="W43" i="36" s="1"/>
  <c r="S42" i="36"/>
  <c r="S43" i="36" s="1"/>
  <c r="O42" i="36"/>
  <c r="O43" i="36" s="1"/>
  <c r="K42" i="36"/>
  <c r="K43" i="36" s="1"/>
  <c r="G42" i="36"/>
  <c r="G43" i="36" s="1"/>
  <c r="C42" i="36"/>
  <c r="C43" i="36" s="1"/>
  <c r="G16" i="36"/>
  <c r="G17" i="36" s="1"/>
  <c r="K16" i="36"/>
  <c r="K17" i="36" s="1"/>
  <c r="O16" i="36"/>
  <c r="O17" i="36" s="1"/>
  <c r="S16" i="36"/>
  <c r="S17" i="36" s="1"/>
  <c r="W16" i="36"/>
  <c r="W17" i="36" s="1"/>
  <c r="F84" i="36"/>
  <c r="F85" i="36" s="1"/>
  <c r="N84" i="36"/>
  <c r="N85" i="36" s="1"/>
  <c r="T42" i="36"/>
  <c r="T43" i="36" s="1"/>
  <c r="L42" i="36"/>
  <c r="L43" i="36" s="1"/>
  <c r="D42" i="36"/>
  <c r="D43" i="36" s="1"/>
  <c r="J16" i="36"/>
  <c r="J17" i="36" s="1"/>
  <c r="R16" i="36"/>
  <c r="R17" i="36" s="1"/>
  <c r="E84" i="36"/>
  <c r="E85" i="36" s="1"/>
</calcChain>
</file>

<file path=xl/sharedStrings.xml><?xml version="1.0" encoding="utf-8"?>
<sst xmlns="http://schemas.openxmlformats.org/spreadsheetml/2006/main" count="378" uniqueCount="119">
  <si>
    <t>UL TP Loss(%)</t>
  </si>
  <si>
    <t>Scenario</t>
  </si>
  <si>
    <t>Suburban</t>
  </si>
  <si>
    <t>Rural</t>
  </si>
  <si>
    <t>Pr_median (dBm/80 MHz)</t>
  </si>
  <si>
    <t>Pr_max (dBm/80 MHz)</t>
  </si>
  <si>
    <t>D (km)</t>
  </si>
  <si>
    <t>Dx (km)</t>
  </si>
  <si>
    <t>E_median (dBµV/m/5 MHz)</t>
  </si>
  <si>
    <t>f (MHz)</t>
  </si>
  <si>
    <t>Hbs (m)</t>
  </si>
  <si>
    <t>Hrx (m)</t>
  </si>
  <si>
    <t>Vertical angle (0°)</t>
  </si>
  <si>
    <t>BS antenna downtilt (0°)</t>
  </si>
  <si>
    <t>GTx (dB)</t>
  </si>
  <si>
    <t>Ohmic loss (dB)</t>
  </si>
  <si>
    <t>Pr (dBm/30 kHz)</t>
  </si>
  <si>
    <t>Single-beam</t>
  </si>
  <si>
    <t>Multi-beam</t>
  </si>
  <si>
    <t>PL</t>
  </si>
  <si>
    <t>SSB single-beam</t>
  </si>
  <si>
    <t>SSB Multi-beam</t>
  </si>
  <si>
    <t>E_data</t>
  </si>
  <si>
    <t>Environment</t>
  </si>
  <si>
    <t>Vertical ant, Gain loss (dB)</t>
  </si>
  <si>
    <t>Synchronised</t>
  </si>
  <si>
    <t>E_max (dBµV/m/5 MHz)</t>
  </si>
  <si>
    <t>E_SSB (dBµV/m/30 kHz)</t>
  </si>
  <si>
    <t>Pr (dBm/20MHz)</t>
  </si>
  <si>
    <t>E (dBµV/m/5MHz)</t>
  </si>
  <si>
    <t>Average Network UL TP Loss</t>
  </si>
  <si>
    <t>Separation distance  D (km)</t>
  </si>
  <si>
    <t>iRSS_unwanted (dBm)</t>
  </si>
  <si>
    <t>Separation distance D (km)</t>
  </si>
  <si>
    <t>Ref Cell</t>
  </si>
  <si>
    <t>Net</t>
  </si>
  <si>
    <t>iRSS (dBm)</t>
  </si>
  <si>
    <t>Ref, Cell UL TP Loss</t>
  </si>
  <si>
    <t>iRSS unwanted (dBm)</t>
  </si>
  <si>
    <t>iRSS blocking (dBm)</t>
  </si>
  <si>
    <t>Gmax (dB)</t>
  </si>
  <si>
    <t>20 MHz</t>
  </si>
  <si>
    <t>40 MHz</t>
  </si>
  <si>
    <t>80 MHz</t>
  </si>
  <si>
    <t>30 kHz</t>
  </si>
  <si>
    <t>UL TP loss</t>
  </si>
  <si>
    <t>Hbs-Hrx (m)</t>
  </si>
  <si>
    <t>Vertical angle (0°) - tilt</t>
  </si>
  <si>
    <t>BS antenna downtilt</t>
  </si>
  <si>
    <t>Simu 1</t>
  </si>
  <si>
    <t>Simu 2</t>
  </si>
  <si>
    <t>Simu 3</t>
  </si>
  <si>
    <t>Average</t>
  </si>
  <si>
    <t>Rural (study 3)</t>
  </si>
  <si>
    <t>Suburban (study 3)</t>
  </si>
  <si>
    <t>Rural (study 2)</t>
  </si>
  <si>
    <t>Suburban (study 2)</t>
  </si>
  <si>
    <t>Rural (cell range 1155m)</t>
  </si>
  <si>
    <t>Rural (cell range 4000m)</t>
  </si>
  <si>
    <t>Suburban (average)</t>
  </si>
  <si>
    <t>Simu_1 (R=4000m)</t>
  </si>
  <si>
    <t>Simu_1 (R=1155m)</t>
  </si>
  <si>
    <t>Simu_2 (R=1155)</t>
  </si>
  <si>
    <t>Simu_3 (R=4000m)</t>
  </si>
  <si>
    <t>Rural (average)</t>
  </si>
  <si>
    <t>Conclusion</t>
  </si>
  <si>
    <t>D (km), suburban</t>
  </si>
  <si>
    <t>D (km), rural</t>
  </si>
  <si>
    <t>Average UL TP Loss (%)</t>
  </si>
  <si>
    <t>Suburban (simu 1)</t>
  </si>
  <si>
    <t>Rural (simu 1)</t>
  </si>
  <si>
    <t>Suburban (simu 2)</t>
  </si>
  <si>
    <t>Rural (simu 2)</t>
  </si>
  <si>
    <t>Suburban (simu 3)</t>
  </si>
  <si>
    <t>Ref, Cell UL TP Loss (%)</t>
  </si>
  <si>
    <t>Rural (simu 3)</t>
  </si>
  <si>
    <t>Simu_1</t>
  </si>
  <si>
    <t>Simu_2</t>
  </si>
  <si>
    <t>Simu_3</t>
  </si>
  <si>
    <t>Cell range</t>
  </si>
  <si>
    <t>Ref cell</t>
  </si>
  <si>
    <t>AAS SSB</t>
  </si>
  <si>
    <t>Measurement BW</t>
  </si>
  <si>
    <t>Ptx (dBm)</t>
  </si>
  <si>
    <t>Area type</t>
  </si>
  <si>
    <t>Average Network DL TP Loss</t>
  </si>
  <si>
    <t>D (m)</t>
  </si>
  <si>
    <t>Non-AAS</t>
  </si>
  <si>
    <t>Degree</t>
  </si>
  <si>
    <t>Gain (dBi)</t>
  </si>
  <si>
    <t>F1336 vertical gain loss</t>
  </si>
  <si>
    <t>Cell radius</t>
  </si>
  <si>
    <t>Suburban AAS to Non-AAS</t>
  </si>
  <si>
    <t>Rural AAS to Non-AAS</t>
  </si>
  <si>
    <t>AAS to Non-AAS</t>
  </si>
  <si>
    <t>Suburban Non-AAS to AAS</t>
  </si>
  <si>
    <t>Rural Non-AAS to AAS</t>
  </si>
  <si>
    <t>Non-AAS to AAS</t>
  </si>
  <si>
    <t>AAS to AAS (study 1)</t>
  </si>
  <si>
    <t>AAS to AAS (study 2)</t>
  </si>
  <si>
    <t>AAS to AAS (study 3)</t>
  </si>
  <si>
    <t>AAS to AAS</t>
  </si>
  <si>
    <t>Non-AAS to Non-AAS</t>
  </si>
  <si>
    <t>Seamcat DeltaX (net)</t>
  </si>
  <si>
    <t>Synchronised cases</t>
  </si>
  <si>
    <t>Unsynchronised AAS to AAS</t>
  </si>
  <si>
    <t>Unsynchronised AAS to Non-AAS and Non-AAS to AAS</t>
  </si>
  <si>
    <t>Distance to victim D (km)</t>
  </si>
  <si>
    <t>Distance to borderline Dx (km)</t>
  </si>
  <si>
    <t>At borderline</t>
  </si>
  <si>
    <t>Victim location</t>
  </si>
  <si>
    <t>Unsynchronised AAS to Non-AAS</t>
  </si>
  <si>
    <t>Unsynchronised Non-AAS to AAS</t>
  </si>
  <si>
    <t>Sub</t>
  </si>
  <si>
    <t>Fully unsynchronised (worst-case)</t>
  </si>
  <si>
    <t>Shared separation distance</t>
  </si>
  <si>
    <t>Unsynchronised operation based on ECC Rec (20)03 (partial duplex misalignment) without DSB</t>
  </si>
  <si>
    <t>Unsynchronised operation based on ECC Rec (20)03 (partial duplex misalignment) with DSB
For DSB implementation zone</t>
  </si>
  <si>
    <t>Fully unsynchronised with preferential frequencies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</si>
</sst>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/>
    <xf numFmtId="0" fontId="0" fillId="0" borderId="1" xfId="0" applyBorder="1" applyAlignment="1"/>
    <xf numFmtId="0" fontId="0" fillId="0" borderId="1" xfId="0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0" fillId="0" borderId="1" xfId="0" applyFill="1" applyBorder="1" applyAlignment="1"/>
    <xf numFmtId="9" fontId="1" fillId="0" borderId="1" xfId="0" applyNumberFormat="1" applyFont="1" applyFill="1" applyBorder="1" applyAlignment="1">
      <alignment vertical="center"/>
    </xf>
    <xf numFmtId="9" fontId="1" fillId="0" borderId="1" xfId="0" applyNumberFormat="1" applyFont="1" applyFill="1" applyBorder="1" applyAlignment="1"/>
    <xf numFmtId="0" fontId="0" fillId="0" borderId="1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/>
    <xf numFmtId="0" fontId="0" fillId="0" borderId="0" xfId="0" applyAlignment="1"/>
    <xf numFmtId="0" fontId="1" fillId="0" borderId="0" xfId="0" applyFont="1" applyAlignment="1"/>
    <xf numFmtId="0" fontId="1" fillId="0" borderId="1" xfId="0" applyFont="1" applyFill="1" applyBorder="1" applyAlignment="1"/>
    <xf numFmtId="10" fontId="0" fillId="0" borderId="1" xfId="0" applyNumberFormat="1" applyBorder="1" applyAlignment="1">
      <alignment vertical="center"/>
    </xf>
    <xf numFmtId="2" fontId="0" fillId="0" borderId="1" xfId="0" applyNumberFormat="1" applyFill="1" applyBorder="1" applyAlignment="1"/>
    <xf numFmtId="2" fontId="0" fillId="0" borderId="1" xfId="0" applyNumberFormat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2" fontId="0" fillId="0" borderId="1" xfId="0" applyNumberFormat="1" applyBorder="1" applyAlignment="1"/>
    <xf numFmtId="2" fontId="1" fillId="0" borderId="1" xfId="0" applyNumberFormat="1" applyFont="1" applyFill="1" applyBorder="1" applyAlignment="1"/>
    <xf numFmtId="2" fontId="0" fillId="0" borderId="2" xfId="0" applyNumberFormat="1" applyFill="1" applyBorder="1" applyAlignment="1"/>
    <xf numFmtId="0" fontId="1" fillId="0" borderId="1" xfId="0" applyNumberFormat="1" applyFont="1" applyBorder="1" applyAlignme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ill="1" applyBorder="1" applyAlignment="1"/>
    <xf numFmtId="0" fontId="0" fillId="0" borderId="0" xfId="0" applyFill="1"/>
    <xf numFmtId="0" fontId="3" fillId="0" borderId="1" xfId="0" applyFont="1" applyFill="1" applyBorder="1" applyAlignment="1"/>
    <xf numFmtId="2" fontId="0" fillId="0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10" fontId="0" fillId="0" borderId="1" xfId="0" applyNumberFormat="1" applyFill="1" applyBorder="1" applyAlignment="1">
      <alignment vertical="center"/>
    </xf>
    <xf numFmtId="10" fontId="0" fillId="0" borderId="11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0" fontId="0" fillId="0" borderId="13" xfId="0" applyNumberFormat="1" applyBorder="1" applyAlignment="1">
      <alignment vertical="center"/>
    </xf>
    <xf numFmtId="10" fontId="0" fillId="0" borderId="13" xfId="0" applyNumberFormat="1" applyFill="1" applyBorder="1" applyAlignment="1">
      <alignment vertical="center"/>
    </xf>
    <xf numFmtId="10" fontId="0" fillId="0" borderId="14" xfId="0" applyNumberForma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0" fontId="0" fillId="0" borderId="11" xfId="0" applyNumberFormat="1" applyFill="1" applyBorder="1" applyAlignment="1">
      <alignment vertical="center"/>
    </xf>
    <xf numFmtId="10" fontId="0" fillId="0" borderId="1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10" fontId="0" fillId="0" borderId="5" xfId="0" applyNumberFormat="1" applyBorder="1" applyAlignment="1">
      <alignment vertical="center"/>
    </xf>
    <xf numFmtId="10" fontId="0" fillId="0" borderId="5" xfId="0" applyNumberFormat="1" applyFill="1" applyBorder="1" applyAlignment="1">
      <alignment vertical="center"/>
    </xf>
    <xf numFmtId="10" fontId="0" fillId="0" borderId="16" xfId="0" applyNumberFormat="1" applyFill="1" applyBorder="1" applyAlignment="1">
      <alignment vertical="center"/>
    </xf>
    <xf numFmtId="9" fontId="0" fillId="0" borderId="8" xfId="0" applyNumberFormat="1" applyBorder="1" applyAlignment="1">
      <alignment vertical="center"/>
    </xf>
    <xf numFmtId="9" fontId="0" fillId="0" borderId="9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0" fontId="0" fillId="0" borderId="16" xfId="0" applyNumberFormat="1" applyBorder="1" applyAlignment="1">
      <alignment vertical="center"/>
    </xf>
    <xf numFmtId="9" fontId="0" fillId="0" borderId="8" xfId="1" applyFont="1" applyBorder="1" applyAlignment="1">
      <alignment vertical="center"/>
    </xf>
    <xf numFmtId="9" fontId="0" fillId="0" borderId="9" xfId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10" fontId="0" fillId="2" borderId="0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8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0" fillId="3" borderId="13" xfId="0" applyNumberFormat="1" applyFill="1" applyBorder="1" applyAlignment="1">
      <alignment vertical="center"/>
    </xf>
    <xf numFmtId="10" fontId="0" fillId="3" borderId="5" xfId="0" applyNumberForma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10" fontId="0" fillId="0" borderId="1" xfId="0" applyNumberFormat="1" applyBorder="1"/>
    <xf numFmtId="0" fontId="0" fillId="4" borderId="1" xfId="0" applyFill="1" applyBorder="1"/>
    <xf numFmtId="10" fontId="0" fillId="4" borderId="1" xfId="0" applyNumberFormat="1" applyFill="1" applyBorder="1"/>
    <xf numFmtId="10" fontId="0" fillId="0" borderId="1" xfId="0" applyNumberFormat="1" applyFill="1" applyBorder="1"/>
    <xf numFmtId="0" fontId="0" fillId="0" borderId="11" xfId="0" applyBorder="1"/>
    <xf numFmtId="10" fontId="0" fillId="0" borderId="11" xfId="0" applyNumberFormat="1" applyBorder="1"/>
    <xf numFmtId="10" fontId="0" fillId="0" borderId="11" xfId="0" applyNumberFormat="1" applyFill="1" applyBorder="1"/>
    <xf numFmtId="0" fontId="1" fillId="0" borderId="13" xfId="0" applyFont="1" applyBorder="1"/>
    <xf numFmtId="0" fontId="0" fillId="0" borderId="13" xfId="0" applyFill="1" applyBorder="1"/>
    <xf numFmtId="0" fontId="0" fillId="4" borderId="13" xfId="0" applyFill="1" applyBorder="1"/>
    <xf numFmtId="0" fontId="0" fillId="0" borderId="14" xfId="0" applyFill="1" applyBorder="1"/>
    <xf numFmtId="0" fontId="1" fillId="0" borderId="5" xfId="0" applyFont="1" applyBorder="1"/>
    <xf numFmtId="0" fontId="0" fillId="0" borderId="5" xfId="0" applyBorder="1"/>
    <xf numFmtId="0" fontId="0" fillId="0" borderId="16" xfId="0" applyBorder="1"/>
    <xf numFmtId="0" fontId="1" fillId="0" borderId="8" xfId="0" applyFont="1" applyBorder="1"/>
    <xf numFmtId="10" fontId="0" fillId="0" borderId="8" xfId="0" applyNumberFormat="1" applyBorder="1"/>
    <xf numFmtId="0" fontId="0" fillId="4" borderId="8" xfId="0" applyFill="1" applyBorder="1"/>
    <xf numFmtId="10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1" fillId="0" borderId="30" xfId="0" applyFont="1" applyBorder="1"/>
    <xf numFmtId="0" fontId="0" fillId="4" borderId="30" xfId="0" applyFill="1" applyBorder="1"/>
    <xf numFmtId="9" fontId="0" fillId="0" borderId="30" xfId="0" applyNumberFormat="1" applyFill="1" applyBorder="1"/>
    <xf numFmtId="0" fontId="0" fillId="4" borderId="30" xfId="0" applyFill="1" applyBorder="1" applyAlignment="1">
      <alignment vertical="center"/>
    </xf>
    <xf numFmtId="0" fontId="0" fillId="4" borderId="31" xfId="0" applyFill="1" applyBorder="1"/>
    <xf numFmtId="10" fontId="0" fillId="0" borderId="30" xfId="0" applyNumberFormat="1" applyBorder="1"/>
    <xf numFmtId="10" fontId="0" fillId="4" borderId="30" xfId="0" applyNumberFormat="1" applyFill="1" applyBorder="1"/>
    <xf numFmtId="10" fontId="0" fillId="0" borderId="31" xfId="0" applyNumberFormat="1" applyBorder="1"/>
    <xf numFmtId="0" fontId="1" fillId="0" borderId="4" xfId="0" applyFont="1" applyBorder="1"/>
    <xf numFmtId="0" fontId="1" fillId="0" borderId="32" xfId="0" applyFont="1" applyBorder="1"/>
    <xf numFmtId="0" fontId="1" fillId="0" borderId="33" xfId="0" applyFont="1" applyBorder="1"/>
    <xf numFmtId="10" fontId="0" fillId="0" borderId="8" xfId="0" applyNumberFormat="1" applyFill="1" applyBorder="1"/>
    <xf numFmtId="10" fontId="0" fillId="4" borderId="8" xfId="0" applyNumberFormat="1" applyFill="1" applyBorder="1"/>
    <xf numFmtId="10" fontId="0" fillId="0" borderId="9" xfId="0" applyNumberFormat="1" applyFill="1" applyBorder="1"/>
    <xf numFmtId="0" fontId="0" fillId="0" borderId="13" xfId="0" applyNumberForma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0" borderId="25" xfId="0" applyFont="1" applyBorder="1"/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0" fontId="1" fillId="0" borderId="13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0" fontId="0" fillId="0" borderId="21" xfId="0" applyBorder="1" applyAlignment="1">
      <alignment vertical="center" textRotation="90" wrapText="1"/>
    </xf>
    <xf numFmtId="2" fontId="0" fillId="0" borderId="2" xfId="0" applyNumberForma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0" fillId="5" borderId="0" xfId="0" applyFill="1"/>
    <xf numFmtId="0" fontId="0" fillId="0" borderId="36" xfId="0" applyBorder="1"/>
    <xf numFmtId="0" fontId="1" fillId="0" borderId="2" xfId="0" applyFont="1" applyFill="1" applyBorder="1" applyAlignment="1">
      <alignment vertical="center"/>
    </xf>
    <xf numFmtId="0" fontId="2" fillId="2" borderId="0" xfId="0" applyFont="1" applyFill="1"/>
    <xf numFmtId="9" fontId="0" fillId="0" borderId="1" xfId="1" applyFont="1" applyBorder="1" applyAlignment="1">
      <alignment vertical="center"/>
    </xf>
    <xf numFmtId="9" fontId="0" fillId="0" borderId="11" xfId="1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"/>
  <sheetViews>
    <sheetView topLeftCell="A58" zoomScale="85" zoomScaleNormal="85" workbookViewId="0">
      <selection activeCell="L76" sqref="L76"/>
    </sheetView>
  </sheetViews>
  <sheetFormatPr baseColWidth="10" defaultRowHeight="15" x14ac:dyDescent="0.25"/>
  <cols>
    <col min="1" max="1" width="8.5703125" style="32" bestFit="1" customWidth="1"/>
    <col min="2" max="2" width="24.7109375" style="31" bestFit="1" customWidth="1"/>
    <col min="3" max="3" width="26" style="30" bestFit="1" customWidth="1"/>
    <col min="4" max="18" width="8.7109375" style="32" customWidth="1"/>
    <col min="19" max="16384" width="11.42578125" style="32"/>
  </cols>
  <sheetData>
    <row r="1" spans="1:11" s="30" customFormat="1" x14ac:dyDescent="0.25">
      <c r="B1" s="31"/>
    </row>
    <row r="2" spans="1:11" s="30" customFormat="1" x14ac:dyDescent="0.25">
      <c r="B2" s="31"/>
    </row>
    <row r="3" spans="1:11" s="33" customFormat="1" x14ac:dyDescent="0.25">
      <c r="A3" s="118" t="s">
        <v>104</v>
      </c>
      <c r="B3" s="119"/>
      <c r="C3" s="120"/>
      <c r="E3" s="62"/>
      <c r="F3" s="62"/>
    </row>
    <row r="4" spans="1:11" ht="15.75" thickBot="1" x14ac:dyDescent="0.3"/>
    <row r="5" spans="1:11" ht="15" customHeight="1" x14ac:dyDescent="0.25">
      <c r="A5" s="157" t="s">
        <v>25</v>
      </c>
      <c r="B5" s="121"/>
      <c r="C5" s="97"/>
      <c r="D5" s="152" t="s">
        <v>2</v>
      </c>
      <c r="E5" s="152"/>
      <c r="F5" s="152"/>
      <c r="G5" s="152" t="s">
        <v>3</v>
      </c>
      <c r="H5" s="152"/>
      <c r="I5" s="152"/>
      <c r="J5" s="152"/>
      <c r="K5" s="153"/>
    </row>
    <row r="6" spans="1:11" x14ac:dyDescent="0.25">
      <c r="A6" s="158"/>
      <c r="B6" s="111"/>
      <c r="C6" s="82" t="s">
        <v>91</v>
      </c>
      <c r="D6" s="81">
        <f>D7/2</f>
        <v>50</v>
      </c>
      <c r="E6" s="81">
        <f t="shared" ref="E6:K6" si="0">E7/2</f>
        <v>100</v>
      </c>
      <c r="F6" s="81">
        <f t="shared" si="0"/>
        <v>150</v>
      </c>
      <c r="G6" s="81">
        <f t="shared" si="0"/>
        <v>250</v>
      </c>
      <c r="H6" s="81">
        <f t="shared" si="0"/>
        <v>400</v>
      </c>
      <c r="I6" s="81">
        <f t="shared" si="0"/>
        <v>500</v>
      </c>
      <c r="J6" s="81">
        <f t="shared" si="0"/>
        <v>1000</v>
      </c>
      <c r="K6" s="87">
        <f t="shared" si="0"/>
        <v>2000</v>
      </c>
    </row>
    <row r="7" spans="1:11" x14ac:dyDescent="0.25">
      <c r="A7" s="158"/>
      <c r="B7" s="111"/>
      <c r="C7" s="82" t="s">
        <v>79</v>
      </c>
      <c r="D7" s="81">
        <v>100</v>
      </c>
      <c r="E7" s="81">
        <v>200</v>
      </c>
      <c r="F7" s="81">
        <v>300</v>
      </c>
      <c r="G7" s="81">
        <v>500</v>
      </c>
      <c r="H7" s="81">
        <v>800</v>
      </c>
      <c r="I7" s="81">
        <v>1000</v>
      </c>
      <c r="J7" s="81">
        <v>2000</v>
      </c>
      <c r="K7" s="87">
        <v>4000</v>
      </c>
    </row>
    <row r="8" spans="1:11" x14ac:dyDescent="0.25">
      <c r="A8" s="158"/>
      <c r="B8" s="111"/>
      <c r="C8" s="82" t="s">
        <v>86</v>
      </c>
      <c r="D8" s="81">
        <f>D7*1.5</f>
        <v>150</v>
      </c>
      <c r="E8" s="81">
        <f t="shared" ref="E8:K8" si="1">E7*1.5</f>
        <v>300</v>
      </c>
      <c r="F8" s="81">
        <f t="shared" si="1"/>
        <v>450</v>
      </c>
      <c r="G8" s="81">
        <f t="shared" si="1"/>
        <v>750</v>
      </c>
      <c r="H8" s="81">
        <f t="shared" si="1"/>
        <v>1200</v>
      </c>
      <c r="I8" s="81">
        <f t="shared" si="1"/>
        <v>1500</v>
      </c>
      <c r="J8" s="81">
        <f t="shared" si="1"/>
        <v>3000</v>
      </c>
      <c r="K8" s="87">
        <f t="shared" si="1"/>
        <v>6000</v>
      </c>
    </row>
    <row r="9" spans="1:11" ht="15.75" thickBot="1" x14ac:dyDescent="0.3">
      <c r="A9" s="158"/>
      <c r="B9" s="112"/>
      <c r="C9" s="94" t="s">
        <v>103</v>
      </c>
      <c r="D9" s="95">
        <f>3*D8</f>
        <v>450</v>
      </c>
      <c r="E9" s="95">
        <f t="shared" ref="E9:K9" si="2">3*E8</f>
        <v>900</v>
      </c>
      <c r="F9" s="95">
        <f t="shared" si="2"/>
        <v>1350</v>
      </c>
      <c r="G9" s="95">
        <f t="shared" si="2"/>
        <v>2250</v>
      </c>
      <c r="H9" s="95">
        <f t="shared" si="2"/>
        <v>3600</v>
      </c>
      <c r="I9" s="95">
        <f t="shared" si="2"/>
        <v>4500</v>
      </c>
      <c r="J9" s="95">
        <f t="shared" si="2"/>
        <v>9000</v>
      </c>
      <c r="K9" s="96">
        <f t="shared" si="2"/>
        <v>18000</v>
      </c>
    </row>
    <row r="10" spans="1:11" x14ac:dyDescent="0.25">
      <c r="A10" s="158"/>
      <c r="B10" s="154" t="s">
        <v>98</v>
      </c>
      <c r="C10" s="97" t="s">
        <v>80</v>
      </c>
      <c r="D10" s="98">
        <v>6.6899999999999998E-3</v>
      </c>
      <c r="E10" s="98">
        <v>7.3699999999999998E-3</v>
      </c>
      <c r="F10" s="98">
        <v>1.1379999999999999E-2</v>
      </c>
      <c r="G10" s="98">
        <v>8.5900000000000004E-3</v>
      </c>
      <c r="H10" s="99"/>
      <c r="I10" s="98">
        <v>1.822E-2</v>
      </c>
      <c r="J10" s="98">
        <v>1.567E-2</v>
      </c>
      <c r="K10" s="100">
        <v>1.0749999999999999E-2</v>
      </c>
    </row>
    <row r="11" spans="1:11" x14ac:dyDescent="0.25">
      <c r="A11" s="158"/>
      <c r="B11" s="155"/>
      <c r="C11" s="82" t="s">
        <v>85</v>
      </c>
      <c r="D11" s="83">
        <v>4.0999999999999999E-4</v>
      </c>
      <c r="E11" s="83">
        <v>4.8000000000000001E-4</v>
      </c>
      <c r="F11" s="83">
        <v>7.6000000000000004E-4</v>
      </c>
      <c r="G11" s="83">
        <v>5.1000000000000004E-4</v>
      </c>
      <c r="H11" s="84"/>
      <c r="I11" s="83">
        <v>1.31E-3</v>
      </c>
      <c r="J11" s="83">
        <v>1.2600000000000001E-3</v>
      </c>
      <c r="K11" s="88">
        <v>7.6000000000000004E-4</v>
      </c>
    </row>
    <row r="12" spans="1:11" ht="15.75" thickBot="1" x14ac:dyDescent="0.3">
      <c r="A12" s="158"/>
      <c r="B12" s="156"/>
      <c r="C12" s="90" t="s">
        <v>36</v>
      </c>
      <c r="D12" s="101">
        <v>-62.2</v>
      </c>
      <c r="E12" s="101">
        <v>-70.900000000000006</v>
      </c>
      <c r="F12" s="101">
        <v>-75.099999999999994</v>
      </c>
      <c r="G12" s="101">
        <v>-75</v>
      </c>
      <c r="H12" s="92"/>
      <c r="I12" s="101">
        <v>-81.7</v>
      </c>
      <c r="J12" s="101">
        <v>-92.3</v>
      </c>
      <c r="K12" s="102">
        <v>-104.8</v>
      </c>
    </row>
    <row r="13" spans="1:11" ht="15.75" thickBot="1" x14ac:dyDescent="0.3">
      <c r="A13" s="158"/>
      <c r="B13" s="113" t="s">
        <v>99</v>
      </c>
      <c r="C13" s="103" t="s">
        <v>85</v>
      </c>
      <c r="D13" s="104"/>
      <c r="E13" s="105">
        <v>0.04</v>
      </c>
      <c r="F13" s="106"/>
      <c r="G13" s="104"/>
      <c r="H13" s="105">
        <v>0.03</v>
      </c>
      <c r="I13" s="104"/>
      <c r="J13" s="104"/>
      <c r="K13" s="107"/>
    </row>
    <row r="14" spans="1:11" ht="15.75" thickBot="1" x14ac:dyDescent="0.3">
      <c r="A14" s="158"/>
      <c r="B14" s="113" t="s">
        <v>100</v>
      </c>
      <c r="C14" s="103" t="s">
        <v>85</v>
      </c>
      <c r="D14" s="108">
        <v>2.5999999999999998E-4</v>
      </c>
      <c r="E14" s="108">
        <v>3.5E-4</v>
      </c>
      <c r="F14" s="108">
        <v>3.3E-4</v>
      </c>
      <c r="G14" s="108">
        <v>2.7999999999999998E-4</v>
      </c>
      <c r="H14" s="109"/>
      <c r="I14" s="108">
        <v>3.5E-4</v>
      </c>
      <c r="J14" s="108">
        <v>3.3E-4</v>
      </c>
      <c r="K14" s="110">
        <v>2.5999999999999998E-4</v>
      </c>
    </row>
    <row r="15" spans="1:11" ht="15" customHeight="1" x14ac:dyDescent="0.25">
      <c r="A15" s="158"/>
      <c r="B15" s="138" t="s">
        <v>94</v>
      </c>
      <c r="C15" s="97" t="s">
        <v>80</v>
      </c>
      <c r="D15" s="114">
        <v>4.156E-2</v>
      </c>
      <c r="E15" s="114">
        <v>5.4530000000000002E-2</v>
      </c>
      <c r="F15" s="114">
        <v>5.6849999999999998E-2</v>
      </c>
      <c r="G15" s="114">
        <v>6.0290000000000003E-2</v>
      </c>
      <c r="H15" s="115"/>
      <c r="I15" s="114">
        <v>7.2480000000000003E-2</v>
      </c>
      <c r="J15" s="114">
        <v>7.5700000000000003E-2</v>
      </c>
      <c r="K15" s="116">
        <v>2.6620000000000001E-2</v>
      </c>
    </row>
    <row r="16" spans="1:11" x14ac:dyDescent="0.25">
      <c r="A16" s="158"/>
      <c r="B16" s="139"/>
      <c r="C16" s="2" t="s">
        <v>85</v>
      </c>
      <c r="D16" s="86">
        <v>2.5200000000000001E-3</v>
      </c>
      <c r="E16" s="86">
        <v>4.0499999999999998E-3</v>
      </c>
      <c r="F16" s="86">
        <v>4.4400000000000004E-3</v>
      </c>
      <c r="G16" s="86">
        <v>5.3600000000000002E-3</v>
      </c>
      <c r="H16" s="85"/>
      <c r="I16" s="86">
        <v>7.0000000000000001E-3</v>
      </c>
      <c r="J16" s="86">
        <v>6.0000000000000001E-3</v>
      </c>
      <c r="K16" s="89">
        <v>1.5299999999999999E-3</v>
      </c>
    </row>
    <row r="17" spans="1:15" ht="15.75" thickBot="1" x14ac:dyDescent="0.3">
      <c r="A17" s="158"/>
      <c r="B17" s="140"/>
      <c r="C17" s="90" t="s">
        <v>36</v>
      </c>
      <c r="D17" s="91">
        <v>-60.22</v>
      </c>
      <c r="E17" s="91">
        <v>-67.28</v>
      </c>
      <c r="F17" s="91">
        <v>-71.86</v>
      </c>
      <c r="G17" s="91">
        <v>-77.739999999999995</v>
      </c>
      <c r="H17" s="92"/>
      <c r="I17" s="91">
        <v>-84.7</v>
      </c>
      <c r="J17" s="91">
        <v>-94.63</v>
      </c>
      <c r="K17" s="93">
        <v>-107</v>
      </c>
    </row>
    <row r="18" spans="1:15" x14ac:dyDescent="0.25">
      <c r="A18" s="158"/>
      <c r="B18" s="138" t="s">
        <v>97</v>
      </c>
      <c r="C18" s="97" t="s">
        <v>80</v>
      </c>
      <c r="D18" s="114">
        <v>1.005E-2</v>
      </c>
      <c r="E18" s="114">
        <v>1.536E-2</v>
      </c>
      <c r="F18" s="114">
        <v>1.6709999999999999E-2</v>
      </c>
      <c r="G18" s="114">
        <v>8.8500000000000002E-3</v>
      </c>
      <c r="H18" s="99"/>
      <c r="I18" s="114">
        <v>8.2299999999999995E-3</v>
      </c>
      <c r="J18" s="114">
        <v>8.5400000000000007E-3</v>
      </c>
      <c r="K18" s="116">
        <v>4.3899999999999998E-3</v>
      </c>
    </row>
    <row r="19" spans="1:15" x14ac:dyDescent="0.25">
      <c r="A19" s="158"/>
      <c r="B19" s="139"/>
      <c r="C19" s="82" t="s">
        <v>85</v>
      </c>
      <c r="D19" s="86">
        <v>1.1299999999999999E-3</v>
      </c>
      <c r="E19" s="86">
        <v>1.1100000000000001E-3</v>
      </c>
      <c r="F19" s="86">
        <v>1.1199999999999999E-3</v>
      </c>
      <c r="G19" s="86">
        <v>6.9999999999999999E-4</v>
      </c>
      <c r="H19" s="84"/>
      <c r="I19" s="86">
        <v>6.4999999999999997E-4</v>
      </c>
      <c r="J19" s="86">
        <v>5.9999999999999995E-4</v>
      </c>
      <c r="K19" s="89">
        <v>2.5999999999999998E-4</v>
      </c>
    </row>
    <row r="20" spans="1:15" ht="15.75" thickBot="1" x14ac:dyDescent="0.3">
      <c r="A20" s="158"/>
      <c r="B20" s="140"/>
      <c r="C20" s="90" t="s">
        <v>36</v>
      </c>
      <c r="D20" s="91">
        <v>-41.82</v>
      </c>
      <c r="E20" s="91">
        <v>-51.91</v>
      </c>
      <c r="F20" s="117">
        <v>-59.91</v>
      </c>
      <c r="G20" s="91">
        <v>-68.34</v>
      </c>
      <c r="H20" s="92"/>
      <c r="I20" s="91">
        <v>-79.900000000000006</v>
      </c>
      <c r="J20" s="91">
        <v>-91.08</v>
      </c>
      <c r="K20" s="93">
        <v>-103.51</v>
      </c>
    </row>
    <row r="21" spans="1:15" x14ac:dyDescent="0.25">
      <c r="A21" s="158"/>
      <c r="B21" s="138" t="s">
        <v>102</v>
      </c>
      <c r="C21" s="97" t="s">
        <v>80</v>
      </c>
      <c r="D21" s="114">
        <v>0.21918000000000001</v>
      </c>
      <c r="E21" s="114">
        <v>0.20866000000000001</v>
      </c>
      <c r="F21" s="114">
        <v>0.14163999999999999</v>
      </c>
      <c r="G21" s="114">
        <v>0.17638000000000001</v>
      </c>
      <c r="H21" s="99"/>
      <c r="I21" s="114">
        <v>0.13214000000000001</v>
      </c>
      <c r="J21" s="114">
        <v>0.11131000000000001</v>
      </c>
      <c r="K21" s="116">
        <v>3.0929999999999999E-2</v>
      </c>
    </row>
    <row r="22" spans="1:15" x14ac:dyDescent="0.25">
      <c r="A22" s="158"/>
      <c r="B22" s="139"/>
      <c r="C22" s="82" t="s">
        <v>85</v>
      </c>
      <c r="D22" s="86">
        <v>2.281E-2</v>
      </c>
      <c r="E22" s="86">
        <v>1.7149999999999999E-2</v>
      </c>
      <c r="F22" s="86">
        <v>1.1050000000000001E-2</v>
      </c>
      <c r="G22" s="86">
        <v>1.908E-2</v>
      </c>
      <c r="H22" s="84"/>
      <c r="I22" s="86">
        <v>1.261E-2</v>
      </c>
      <c r="J22" s="86">
        <v>8.2900000000000005E-3</v>
      </c>
      <c r="K22" s="89">
        <v>1.7099999999999999E-3</v>
      </c>
    </row>
    <row r="23" spans="1:15" ht="15.75" thickBot="1" x14ac:dyDescent="0.3">
      <c r="A23" s="159"/>
      <c r="B23" s="140"/>
      <c r="C23" s="90" t="s">
        <v>36</v>
      </c>
      <c r="D23" s="91">
        <v>-44.07</v>
      </c>
      <c r="E23" s="91">
        <v>-54.38</v>
      </c>
      <c r="F23" s="91">
        <v>-63.6</v>
      </c>
      <c r="G23" s="91">
        <v>-68.63</v>
      </c>
      <c r="H23" s="92"/>
      <c r="I23" s="91">
        <v>-80.349999999999994</v>
      </c>
      <c r="J23" s="91">
        <v>-91.48</v>
      </c>
      <c r="K23" s="93">
        <v>-104.101</v>
      </c>
    </row>
    <row r="25" spans="1:15" s="33" customFormat="1" x14ac:dyDescent="0.25">
      <c r="A25" s="118" t="s">
        <v>105</v>
      </c>
      <c r="B25" s="119"/>
      <c r="C25" s="120"/>
      <c r="E25" s="62"/>
      <c r="F25" s="62"/>
    </row>
    <row r="26" spans="1:15" ht="15.75" thickBot="1" x14ac:dyDescent="0.3"/>
    <row r="27" spans="1:15" ht="15" customHeight="1" x14ac:dyDescent="0.25">
      <c r="A27" s="142" t="s">
        <v>114</v>
      </c>
      <c r="B27" s="138" t="s">
        <v>2</v>
      </c>
      <c r="C27" s="122" t="s">
        <v>31</v>
      </c>
      <c r="D27" s="34">
        <v>0.45</v>
      </c>
      <c r="E27" s="34">
        <v>2.7</v>
      </c>
      <c r="F27" s="34">
        <v>3.6</v>
      </c>
      <c r="G27" s="34">
        <v>4.5</v>
      </c>
      <c r="H27" s="34">
        <v>7</v>
      </c>
      <c r="I27" s="34">
        <v>10</v>
      </c>
      <c r="J27" s="34">
        <v>15</v>
      </c>
      <c r="K27" s="34">
        <v>20</v>
      </c>
      <c r="L27" s="34">
        <v>25</v>
      </c>
      <c r="M27" s="34">
        <v>30</v>
      </c>
      <c r="N27" s="34">
        <v>35</v>
      </c>
      <c r="O27" s="35">
        <v>40</v>
      </c>
    </row>
    <row r="28" spans="1:15" x14ac:dyDescent="0.25">
      <c r="A28" s="143"/>
      <c r="B28" s="139"/>
      <c r="C28" s="2" t="s">
        <v>32</v>
      </c>
      <c r="D28" s="6">
        <v>-37.200000000000003</v>
      </c>
      <c r="E28" s="6">
        <v>-55.1</v>
      </c>
      <c r="F28" s="6">
        <v>-59.4</v>
      </c>
      <c r="G28" s="11">
        <v>-62.7</v>
      </c>
      <c r="H28" s="11">
        <v>-71.5</v>
      </c>
      <c r="I28" s="11">
        <v>-79.599999999999994</v>
      </c>
      <c r="J28" s="11">
        <v>-88.1</v>
      </c>
      <c r="K28" s="11">
        <v>-94.7</v>
      </c>
      <c r="L28" s="11">
        <v>-99.5</v>
      </c>
      <c r="M28" s="11">
        <v>-103.8</v>
      </c>
      <c r="N28" s="11">
        <v>-106.6</v>
      </c>
      <c r="O28" s="36">
        <v>-109.1</v>
      </c>
    </row>
    <row r="29" spans="1:15" x14ac:dyDescent="0.25">
      <c r="A29" s="143"/>
      <c r="B29" s="139"/>
      <c r="C29" s="2" t="s">
        <v>37</v>
      </c>
      <c r="D29" s="37">
        <v>1</v>
      </c>
      <c r="E29" s="17">
        <v>0.99309000000000003</v>
      </c>
      <c r="F29" s="17">
        <v>0.98551999999999995</v>
      </c>
      <c r="G29" s="38">
        <v>0.98031999999999997</v>
      </c>
      <c r="H29" s="38">
        <v>0.91454000000000002</v>
      </c>
      <c r="I29" s="38">
        <v>0.74500999999999995</v>
      </c>
      <c r="J29" s="38">
        <v>0.53681999999999996</v>
      </c>
      <c r="K29" s="38">
        <v>0.34982999999999997</v>
      </c>
      <c r="L29" s="38">
        <v>0.20848</v>
      </c>
      <c r="M29" s="38">
        <v>0.11126999999999999</v>
      </c>
      <c r="N29" s="38">
        <v>5.3370000000000001E-2</v>
      </c>
      <c r="O29" s="39">
        <v>2.811E-2</v>
      </c>
    </row>
    <row r="30" spans="1:15" ht="15.75" thickBot="1" x14ac:dyDescent="0.3">
      <c r="A30" s="143"/>
      <c r="B30" s="140"/>
      <c r="C30" s="123" t="s">
        <v>30</v>
      </c>
      <c r="D30" s="41">
        <v>0.99775000000000003</v>
      </c>
      <c r="E30" s="41">
        <v>0.98624000000000001</v>
      </c>
      <c r="F30" s="41">
        <v>0.97616000000000003</v>
      </c>
      <c r="G30" s="42">
        <v>0.96123999999999998</v>
      </c>
      <c r="H30" s="42">
        <v>0.85236999999999996</v>
      </c>
      <c r="I30" s="42">
        <v>0.68862999999999996</v>
      </c>
      <c r="J30" s="42">
        <v>0.48474</v>
      </c>
      <c r="K30" s="42">
        <v>0.31713999999999998</v>
      </c>
      <c r="L30" s="42">
        <v>0.19359000000000001</v>
      </c>
      <c r="M30" s="42">
        <v>0.11113000000000001</v>
      </c>
      <c r="N30" s="42">
        <v>6.1289999999999997E-2</v>
      </c>
      <c r="O30" s="43">
        <v>3.7879999999999997E-2</v>
      </c>
    </row>
    <row r="31" spans="1:15" ht="15" customHeight="1" x14ac:dyDescent="0.25">
      <c r="A31" s="143"/>
      <c r="B31" s="138" t="s">
        <v>58</v>
      </c>
      <c r="C31" s="122" t="s">
        <v>31</v>
      </c>
      <c r="D31" s="34">
        <v>6</v>
      </c>
      <c r="E31" s="34">
        <v>20</v>
      </c>
      <c r="F31" s="34">
        <v>30</v>
      </c>
      <c r="G31" s="44">
        <v>35</v>
      </c>
      <c r="H31" s="44">
        <v>40</v>
      </c>
      <c r="I31" s="44">
        <v>50</v>
      </c>
      <c r="J31" s="44">
        <v>60</v>
      </c>
      <c r="K31" s="44">
        <v>70</v>
      </c>
      <c r="L31" s="44">
        <v>80</v>
      </c>
      <c r="M31" s="44">
        <v>90</v>
      </c>
      <c r="N31" s="45">
        <v>100</v>
      </c>
    </row>
    <row r="32" spans="1:15" x14ac:dyDescent="0.25">
      <c r="A32" s="143"/>
      <c r="B32" s="139"/>
      <c r="C32" s="2" t="s">
        <v>32</v>
      </c>
      <c r="D32" s="19">
        <v>-58.9</v>
      </c>
      <c r="E32" s="19">
        <v>-79.8</v>
      </c>
      <c r="F32" s="6">
        <v>-87.1</v>
      </c>
      <c r="G32" s="11">
        <v>-89.9</v>
      </c>
      <c r="H32" s="11">
        <v>-92.3</v>
      </c>
      <c r="I32" s="11">
        <v>-96.8</v>
      </c>
      <c r="J32" s="11">
        <v>-100</v>
      </c>
      <c r="K32" s="11">
        <v>-103</v>
      </c>
      <c r="L32" s="11">
        <v>-104.7</v>
      </c>
      <c r="M32" s="11">
        <v>-106.5</v>
      </c>
      <c r="N32" s="46">
        <v>-107.9</v>
      </c>
    </row>
    <row r="33" spans="1:17" x14ac:dyDescent="0.25">
      <c r="A33" s="143"/>
      <c r="B33" s="139"/>
      <c r="C33" s="2" t="s">
        <v>37</v>
      </c>
      <c r="D33" s="17">
        <v>0.97206000000000004</v>
      </c>
      <c r="E33" s="17">
        <v>0.69271000000000005</v>
      </c>
      <c r="F33" s="17">
        <v>0.61319000000000001</v>
      </c>
      <c r="G33" s="38">
        <v>0.5675</v>
      </c>
      <c r="H33" s="38">
        <v>0.48405999999999999</v>
      </c>
      <c r="I33" s="38">
        <v>0.31580000000000003</v>
      </c>
      <c r="J33" s="38">
        <v>0.19653999999999999</v>
      </c>
      <c r="K33" s="38">
        <v>0.12712999999999999</v>
      </c>
      <c r="L33" s="38">
        <v>9.4339999999999993E-2</v>
      </c>
      <c r="M33" s="38">
        <v>9.4070000000000001E-2</v>
      </c>
      <c r="N33" s="47">
        <v>7.7299999999999994E-2</v>
      </c>
    </row>
    <row r="34" spans="1:17" ht="15.75" thickBot="1" x14ac:dyDescent="0.3">
      <c r="A34" s="143"/>
      <c r="B34" s="140"/>
      <c r="C34" s="123" t="s">
        <v>30</v>
      </c>
      <c r="D34" s="41">
        <v>0.75202999999999998</v>
      </c>
      <c r="E34" s="41">
        <v>0.57271000000000005</v>
      </c>
      <c r="F34" s="41">
        <v>0.43196000000000001</v>
      </c>
      <c r="G34" s="42">
        <v>0.35859999999999997</v>
      </c>
      <c r="H34" s="42">
        <v>0.29086000000000001</v>
      </c>
      <c r="I34" s="42">
        <v>0.18715999999999999</v>
      </c>
      <c r="J34" s="42">
        <v>0.13700999999999999</v>
      </c>
      <c r="K34" s="42">
        <v>0.1008</v>
      </c>
      <c r="L34" s="42">
        <v>7.986E-2</v>
      </c>
      <c r="M34" s="42">
        <v>7.0080000000000003E-2</v>
      </c>
      <c r="N34" s="48">
        <v>6.1159999999999999E-2</v>
      </c>
    </row>
    <row r="35" spans="1:17" ht="15" customHeight="1" x14ac:dyDescent="0.25">
      <c r="A35" s="143"/>
      <c r="B35" s="151" t="s">
        <v>57</v>
      </c>
      <c r="C35" s="124" t="s">
        <v>31</v>
      </c>
      <c r="D35" s="12">
        <v>6</v>
      </c>
      <c r="E35" s="12">
        <v>20</v>
      </c>
      <c r="F35" s="12">
        <v>30</v>
      </c>
      <c r="G35" s="75">
        <v>35</v>
      </c>
      <c r="H35" s="75">
        <v>40</v>
      </c>
      <c r="I35" s="75">
        <v>50</v>
      </c>
      <c r="J35" s="75">
        <v>60</v>
      </c>
      <c r="K35" s="75">
        <v>70</v>
      </c>
      <c r="L35" s="75">
        <v>80</v>
      </c>
      <c r="M35" s="75">
        <v>90</v>
      </c>
      <c r="N35" s="76">
        <v>100</v>
      </c>
    </row>
    <row r="36" spans="1:17" x14ac:dyDescent="0.25">
      <c r="A36" s="143"/>
      <c r="B36" s="139"/>
      <c r="C36" s="2" t="s">
        <v>32</v>
      </c>
      <c r="D36" s="6">
        <v>-56</v>
      </c>
      <c r="E36" s="6">
        <v>-79.400000000000006</v>
      </c>
      <c r="F36" s="6">
        <v>-87.8</v>
      </c>
      <c r="G36" s="11">
        <v>-90.7</v>
      </c>
      <c r="H36" s="11">
        <v>-93.4</v>
      </c>
      <c r="I36" s="11">
        <v>-98.3</v>
      </c>
      <c r="J36" s="11">
        <v>-102.3</v>
      </c>
      <c r="K36" s="11">
        <v>-104.9</v>
      </c>
      <c r="L36" s="11">
        <v>-107.2</v>
      </c>
      <c r="M36" s="11">
        <v>-109.4</v>
      </c>
      <c r="N36" s="46">
        <v>-110.9</v>
      </c>
    </row>
    <row r="37" spans="1:17" x14ac:dyDescent="0.25">
      <c r="A37" s="143"/>
      <c r="B37" s="139"/>
      <c r="C37" s="2" t="s">
        <v>37</v>
      </c>
      <c r="D37" s="17">
        <v>0.99468999999999996</v>
      </c>
      <c r="E37" s="17">
        <v>0.77420999999999995</v>
      </c>
      <c r="F37" s="17">
        <v>0.63331000000000004</v>
      </c>
      <c r="G37" s="38">
        <v>0.55089999999999995</v>
      </c>
      <c r="H37" s="38">
        <v>0.44971</v>
      </c>
      <c r="I37" s="38">
        <v>0.25211</v>
      </c>
      <c r="J37" s="38">
        <v>0.13486999999999999</v>
      </c>
      <c r="K37" s="38">
        <v>8.5980000000000001E-2</v>
      </c>
      <c r="L37" s="38">
        <v>6.2469999999999998E-2</v>
      </c>
      <c r="M37" s="38">
        <v>3.4880000000000001E-2</v>
      </c>
      <c r="N37" s="47">
        <v>3.159E-2</v>
      </c>
    </row>
    <row r="38" spans="1:17" ht="15.75" thickBot="1" x14ac:dyDescent="0.3">
      <c r="A38" s="143"/>
      <c r="B38" s="140"/>
      <c r="C38" s="123" t="s">
        <v>30</v>
      </c>
      <c r="D38" s="41">
        <v>0.95943000000000001</v>
      </c>
      <c r="E38" s="41">
        <v>0.70291999999999999</v>
      </c>
      <c r="F38" s="41">
        <v>0.54935</v>
      </c>
      <c r="G38" s="42">
        <v>0.45973000000000003</v>
      </c>
      <c r="H38" s="42">
        <v>0.37966</v>
      </c>
      <c r="I38" s="42">
        <v>0.22617000000000001</v>
      </c>
      <c r="J38" s="42">
        <v>0.13650000000000001</v>
      </c>
      <c r="K38" s="42">
        <v>9.1630000000000003E-2</v>
      </c>
      <c r="L38" s="42">
        <v>6.6470000000000001E-2</v>
      </c>
      <c r="M38" s="42">
        <v>4.9930000000000002E-2</v>
      </c>
      <c r="N38" s="48">
        <v>4.0219999999999999E-2</v>
      </c>
    </row>
    <row r="39" spans="1:17" ht="15" customHeight="1" x14ac:dyDescent="0.25">
      <c r="A39" s="143"/>
      <c r="B39" s="138" t="s">
        <v>56</v>
      </c>
      <c r="C39" s="122" t="s">
        <v>31</v>
      </c>
      <c r="D39" s="34">
        <v>1</v>
      </c>
      <c r="E39" s="34">
        <v>10</v>
      </c>
      <c r="F39" s="34">
        <v>20</v>
      </c>
      <c r="G39" s="44">
        <v>30</v>
      </c>
      <c r="H39" s="44">
        <v>40</v>
      </c>
      <c r="I39" s="45">
        <v>50</v>
      </c>
      <c r="J39" s="49"/>
      <c r="K39" s="49"/>
      <c r="L39" s="49"/>
      <c r="M39" s="49"/>
      <c r="N39" s="49"/>
    </row>
    <row r="40" spans="1:17" ht="15.75" thickBot="1" x14ac:dyDescent="0.3">
      <c r="A40" s="143"/>
      <c r="B40" s="141"/>
      <c r="C40" s="80" t="s">
        <v>30</v>
      </c>
      <c r="D40" s="51">
        <v>0.98170000000000002</v>
      </c>
      <c r="E40" s="51">
        <v>0.59630000000000005</v>
      </c>
      <c r="F40" s="51">
        <v>0.1232</v>
      </c>
      <c r="G40" s="52">
        <v>6.4199999999999993E-2</v>
      </c>
      <c r="H40" s="52">
        <v>3.4000000000000002E-2</v>
      </c>
      <c r="I40" s="53">
        <v>1.9099999999999999E-2</v>
      </c>
      <c r="J40" s="49"/>
      <c r="K40" s="49"/>
      <c r="L40" s="49"/>
      <c r="M40" s="49"/>
      <c r="N40" s="49"/>
    </row>
    <row r="41" spans="1:17" ht="15" customHeight="1" x14ac:dyDescent="0.25">
      <c r="A41" s="143"/>
      <c r="B41" s="138" t="s">
        <v>55</v>
      </c>
      <c r="C41" s="122" t="s">
        <v>31</v>
      </c>
      <c r="D41" s="34">
        <v>10</v>
      </c>
      <c r="E41" s="34">
        <v>20</v>
      </c>
      <c r="F41" s="34">
        <v>30</v>
      </c>
      <c r="G41" s="44">
        <v>40</v>
      </c>
      <c r="H41" s="44">
        <v>50</v>
      </c>
      <c r="I41" s="44">
        <v>60</v>
      </c>
      <c r="J41" s="44">
        <v>70</v>
      </c>
      <c r="K41" s="45">
        <v>80</v>
      </c>
      <c r="L41" s="49"/>
      <c r="M41" s="49"/>
      <c r="N41" s="49"/>
    </row>
    <row r="42" spans="1:17" ht="15.75" thickBot="1" x14ac:dyDescent="0.3">
      <c r="A42" s="143"/>
      <c r="B42" s="141"/>
      <c r="C42" s="80" t="s">
        <v>30</v>
      </c>
      <c r="D42" s="51">
        <v>0.99399999999999999</v>
      </c>
      <c r="E42" s="51">
        <v>0.745</v>
      </c>
      <c r="F42" s="51">
        <v>0.36799999999999999</v>
      </c>
      <c r="G42" s="52">
        <v>0.20100000000000001</v>
      </c>
      <c r="H42" s="52">
        <v>0.124</v>
      </c>
      <c r="I42" s="52">
        <v>0.08</v>
      </c>
      <c r="J42" s="52">
        <v>5.3999999999999999E-2</v>
      </c>
      <c r="K42" s="53">
        <v>3.7999999999999999E-2</v>
      </c>
      <c r="L42" s="49"/>
      <c r="M42" s="49"/>
      <c r="N42" s="49"/>
    </row>
    <row r="43" spans="1:17" x14ac:dyDescent="0.25">
      <c r="A43" s="143"/>
      <c r="B43" s="138" t="s">
        <v>54</v>
      </c>
      <c r="C43" s="122" t="s">
        <v>31</v>
      </c>
      <c r="D43" s="34">
        <v>0.45</v>
      </c>
      <c r="E43" s="34">
        <v>2.7</v>
      </c>
      <c r="F43" s="34">
        <v>3.6</v>
      </c>
      <c r="G43" s="44">
        <v>4.5</v>
      </c>
      <c r="H43" s="44">
        <v>7</v>
      </c>
      <c r="I43" s="44">
        <v>10</v>
      </c>
      <c r="J43" s="44">
        <v>15</v>
      </c>
      <c r="K43" s="44">
        <v>20</v>
      </c>
      <c r="L43" s="44">
        <v>25</v>
      </c>
      <c r="M43" s="44">
        <v>30</v>
      </c>
      <c r="N43" s="44">
        <v>35</v>
      </c>
      <c r="O43" s="35">
        <v>40</v>
      </c>
    </row>
    <row r="44" spans="1:17" ht="15.75" thickBot="1" x14ac:dyDescent="0.3">
      <c r="A44" s="143"/>
      <c r="B44" s="140"/>
      <c r="C44" s="123" t="s">
        <v>30</v>
      </c>
      <c r="D44" s="41">
        <v>0.98140000000000005</v>
      </c>
      <c r="E44" s="41">
        <v>0.89390000000000003</v>
      </c>
      <c r="F44" s="41">
        <v>0.85189999999999999</v>
      </c>
      <c r="G44" s="42">
        <v>0.80640000000000001</v>
      </c>
      <c r="H44" s="42">
        <v>0.62360000000000004</v>
      </c>
      <c r="I44" s="42">
        <v>0.39319999999999999</v>
      </c>
      <c r="J44" s="42">
        <v>0.22689999999999999</v>
      </c>
      <c r="K44" s="42">
        <v>0.15029999999999999</v>
      </c>
      <c r="L44" s="42">
        <v>9.7299999999999998E-2</v>
      </c>
      <c r="M44" s="42">
        <v>6.6799999999999998E-2</v>
      </c>
      <c r="N44" s="42">
        <v>4.9700000000000001E-2</v>
      </c>
      <c r="O44" s="43">
        <v>3.9199999999999999E-2</v>
      </c>
    </row>
    <row r="45" spans="1:17" x14ac:dyDescent="0.25">
      <c r="A45" s="143"/>
      <c r="B45" s="138" t="s">
        <v>53</v>
      </c>
      <c r="C45" s="122" t="s">
        <v>31</v>
      </c>
      <c r="D45" s="34">
        <v>1</v>
      </c>
      <c r="E45" s="34">
        <v>6</v>
      </c>
      <c r="F45" s="34">
        <v>20</v>
      </c>
      <c r="G45" s="44">
        <v>30</v>
      </c>
      <c r="H45" s="44">
        <v>35</v>
      </c>
      <c r="I45" s="44">
        <v>40</v>
      </c>
      <c r="J45" s="44">
        <v>50</v>
      </c>
      <c r="K45" s="44">
        <v>60</v>
      </c>
      <c r="L45" s="44">
        <v>70</v>
      </c>
      <c r="M45" s="44">
        <v>80</v>
      </c>
      <c r="N45" s="45">
        <v>100</v>
      </c>
    </row>
    <row r="46" spans="1:17" ht="15.75" thickBot="1" x14ac:dyDescent="0.3">
      <c r="A46" s="143"/>
      <c r="B46" s="141"/>
      <c r="C46" s="80" t="s">
        <v>30</v>
      </c>
      <c r="D46" s="51">
        <v>0.72519999999999996</v>
      </c>
      <c r="E46" s="51">
        <v>0.60619999999999996</v>
      </c>
      <c r="F46" s="51">
        <v>0.34260000000000002</v>
      </c>
      <c r="G46" s="52">
        <v>0.24340000000000001</v>
      </c>
      <c r="H46" s="52">
        <v>0.20280000000000001</v>
      </c>
      <c r="I46" s="52">
        <v>0.17</v>
      </c>
      <c r="J46" s="52">
        <v>0.1255</v>
      </c>
      <c r="K46" s="52">
        <v>9.9400000000000002E-2</v>
      </c>
      <c r="L46" s="52">
        <v>8.1199999999999994E-2</v>
      </c>
      <c r="M46" s="52">
        <v>6.6600000000000006E-2</v>
      </c>
      <c r="N46" s="53">
        <v>4.2599999999999999E-2</v>
      </c>
    </row>
    <row r="47" spans="1:17" x14ac:dyDescent="0.25">
      <c r="A47" s="143"/>
      <c r="B47" s="138" t="s">
        <v>59</v>
      </c>
      <c r="C47" s="122" t="s">
        <v>31</v>
      </c>
      <c r="D47" s="34">
        <v>0.45</v>
      </c>
      <c r="E47" s="34">
        <v>1</v>
      </c>
      <c r="F47" s="34">
        <v>2.7</v>
      </c>
      <c r="G47" s="44">
        <v>3.6</v>
      </c>
      <c r="H47" s="44">
        <v>4.5</v>
      </c>
      <c r="I47" s="44">
        <v>7</v>
      </c>
      <c r="J47" s="44">
        <v>10</v>
      </c>
      <c r="K47" s="44">
        <v>15</v>
      </c>
      <c r="L47" s="44">
        <v>20</v>
      </c>
      <c r="M47" s="44">
        <v>25</v>
      </c>
      <c r="N47" s="44">
        <v>30</v>
      </c>
      <c r="O47" s="34">
        <v>35</v>
      </c>
      <c r="P47" s="34">
        <v>40</v>
      </c>
      <c r="Q47" s="35">
        <v>50</v>
      </c>
    </row>
    <row r="48" spans="1:17" x14ac:dyDescent="0.25">
      <c r="A48" s="143"/>
      <c r="B48" s="139"/>
      <c r="C48" s="2" t="s">
        <v>49</v>
      </c>
      <c r="D48" s="17">
        <v>0.99780000000000002</v>
      </c>
      <c r="E48" s="17"/>
      <c r="F48" s="17">
        <v>0.98619999999999997</v>
      </c>
      <c r="G48" s="38">
        <v>0.97619999999999996</v>
      </c>
      <c r="H48" s="38">
        <v>0.96120000000000005</v>
      </c>
      <c r="I48" s="38">
        <v>0.85240000000000005</v>
      </c>
      <c r="J48" s="38">
        <v>0.68859999999999999</v>
      </c>
      <c r="K48" s="38">
        <v>0.48470000000000002</v>
      </c>
      <c r="L48" s="38">
        <v>0.31709999999999999</v>
      </c>
      <c r="M48" s="38">
        <v>0.19359999999999999</v>
      </c>
      <c r="N48" s="38">
        <v>0.1111</v>
      </c>
      <c r="O48" s="17">
        <v>6.13E-2</v>
      </c>
      <c r="P48" s="17">
        <v>3.7900000000000003E-2</v>
      </c>
      <c r="Q48" s="39"/>
    </row>
    <row r="49" spans="1:17" x14ac:dyDescent="0.25">
      <c r="A49" s="143"/>
      <c r="B49" s="139"/>
      <c r="C49" s="2" t="s">
        <v>50</v>
      </c>
      <c r="D49" s="17"/>
      <c r="E49" s="17">
        <v>0.98170000000000002</v>
      </c>
      <c r="F49" s="17"/>
      <c r="G49" s="17"/>
      <c r="H49" s="17"/>
      <c r="I49" s="17"/>
      <c r="J49" s="17">
        <v>0.59630000000000005</v>
      </c>
      <c r="K49" s="17"/>
      <c r="L49" s="17">
        <v>0.1232</v>
      </c>
      <c r="M49" s="17"/>
      <c r="N49" s="17">
        <v>6.4199999999999993E-2</v>
      </c>
      <c r="O49" s="17"/>
      <c r="P49" s="17">
        <v>3.4000000000000002E-2</v>
      </c>
      <c r="Q49" s="39">
        <v>1.9099999999999999E-2</v>
      </c>
    </row>
    <row r="50" spans="1:17" x14ac:dyDescent="0.25">
      <c r="A50" s="143"/>
      <c r="B50" s="139"/>
      <c r="C50" s="2" t="s">
        <v>51</v>
      </c>
      <c r="D50" s="17">
        <v>0.98140000000000005</v>
      </c>
      <c r="E50" s="17"/>
      <c r="F50" s="17">
        <v>0.89390000000000003</v>
      </c>
      <c r="G50" s="17">
        <v>0.85189999999999999</v>
      </c>
      <c r="H50" s="17">
        <v>0.80640000000000001</v>
      </c>
      <c r="I50" s="17">
        <v>0.62360000000000004</v>
      </c>
      <c r="J50" s="17">
        <v>0.39319999999999999</v>
      </c>
      <c r="K50" s="17">
        <v>0.22689999999999999</v>
      </c>
      <c r="L50" s="17">
        <v>0.15029999999999999</v>
      </c>
      <c r="M50" s="17">
        <v>9.7299999999999998E-2</v>
      </c>
      <c r="N50" s="17">
        <v>6.6799999999999998E-2</v>
      </c>
      <c r="O50" s="17">
        <v>4.9700000000000001E-2</v>
      </c>
      <c r="P50" s="17">
        <v>3.9199999999999999E-2</v>
      </c>
      <c r="Q50" s="39"/>
    </row>
    <row r="51" spans="1:17" ht="15.75" thickBot="1" x14ac:dyDescent="0.3">
      <c r="A51" s="143"/>
      <c r="B51" s="140"/>
      <c r="C51" s="123" t="s">
        <v>52</v>
      </c>
      <c r="D51" s="41">
        <v>0.98958000000000002</v>
      </c>
      <c r="E51" s="41">
        <v>0.98170000000000002</v>
      </c>
      <c r="F51" s="41">
        <v>0.94006999999999996</v>
      </c>
      <c r="G51" s="41">
        <v>0.91403000000000001</v>
      </c>
      <c r="H51" s="41">
        <v>0.88382000000000005</v>
      </c>
      <c r="I51" s="41">
        <v>0.73799000000000003</v>
      </c>
      <c r="J51" s="41">
        <v>0.55937999999999999</v>
      </c>
      <c r="K51" s="41">
        <v>0.35582000000000003</v>
      </c>
      <c r="L51" s="41">
        <v>0.19688</v>
      </c>
      <c r="M51" s="41">
        <v>0.1454</v>
      </c>
      <c r="N51" s="41">
        <v>8.0710000000000004E-2</v>
      </c>
      <c r="O51" s="41">
        <v>5.5500000000000001E-2</v>
      </c>
      <c r="P51" s="41">
        <v>3.703E-2</v>
      </c>
      <c r="Q51" s="43">
        <v>1.9099999999999999E-2</v>
      </c>
    </row>
    <row r="52" spans="1:17" x14ac:dyDescent="0.25">
      <c r="A52" s="143"/>
      <c r="B52" s="138" t="s">
        <v>64</v>
      </c>
      <c r="C52" s="122" t="s">
        <v>6</v>
      </c>
      <c r="D52" s="34">
        <v>1</v>
      </c>
      <c r="E52" s="34">
        <v>6</v>
      </c>
      <c r="F52" s="34">
        <v>10</v>
      </c>
      <c r="G52" s="34">
        <v>20</v>
      </c>
      <c r="H52" s="34">
        <v>30</v>
      </c>
      <c r="I52" s="34">
        <v>35</v>
      </c>
      <c r="J52" s="34">
        <v>40</v>
      </c>
      <c r="K52" s="34">
        <v>50</v>
      </c>
      <c r="L52" s="34">
        <v>60</v>
      </c>
      <c r="M52" s="34">
        <v>70</v>
      </c>
      <c r="N52" s="34">
        <v>80</v>
      </c>
      <c r="O52" s="34">
        <v>90</v>
      </c>
      <c r="P52" s="35">
        <v>100</v>
      </c>
    </row>
    <row r="53" spans="1:17" x14ac:dyDescent="0.25">
      <c r="A53" s="143"/>
      <c r="B53" s="139"/>
      <c r="C53" s="2" t="s">
        <v>60</v>
      </c>
      <c r="D53" s="6"/>
      <c r="E53" s="17">
        <v>0.752</v>
      </c>
      <c r="F53" s="6"/>
      <c r="G53" s="17">
        <v>0.57269999999999999</v>
      </c>
      <c r="H53" s="17">
        <v>0.432</v>
      </c>
      <c r="I53" s="17">
        <v>0.35859999999999997</v>
      </c>
      <c r="J53" s="17">
        <v>0.29089999999999999</v>
      </c>
      <c r="K53" s="17">
        <v>0.18720000000000001</v>
      </c>
      <c r="L53" s="17">
        <v>0.13700000000000001</v>
      </c>
      <c r="M53" s="17">
        <v>0.1008</v>
      </c>
      <c r="N53" s="17">
        <v>7.9899999999999999E-2</v>
      </c>
      <c r="O53" s="17">
        <v>7.0099999999999996E-2</v>
      </c>
      <c r="P53" s="39">
        <v>6.1199999999999997E-2</v>
      </c>
    </row>
    <row r="54" spans="1:17" x14ac:dyDescent="0.25">
      <c r="A54" s="143"/>
      <c r="B54" s="139"/>
      <c r="C54" s="2" t="s">
        <v>61</v>
      </c>
      <c r="D54" s="6"/>
      <c r="E54" s="17">
        <v>0.95940000000000003</v>
      </c>
      <c r="F54" s="6"/>
      <c r="G54" s="17">
        <v>0.70289999999999997</v>
      </c>
      <c r="H54" s="17">
        <v>0.5494</v>
      </c>
      <c r="I54" s="17">
        <v>0.4597</v>
      </c>
      <c r="J54" s="17">
        <v>0.37969999999999998</v>
      </c>
      <c r="K54" s="17">
        <v>0.22620000000000001</v>
      </c>
      <c r="L54" s="17">
        <v>0.13650000000000001</v>
      </c>
      <c r="M54" s="17">
        <v>9.1600000000000001E-2</v>
      </c>
      <c r="N54" s="17">
        <v>6.6500000000000004E-2</v>
      </c>
      <c r="O54" s="17">
        <v>4.99E-2</v>
      </c>
      <c r="P54" s="39">
        <v>4.02E-2</v>
      </c>
    </row>
    <row r="55" spans="1:17" x14ac:dyDescent="0.25">
      <c r="A55" s="143"/>
      <c r="B55" s="139"/>
      <c r="C55" s="2" t="s">
        <v>62</v>
      </c>
      <c r="D55" s="6"/>
      <c r="E55" s="6"/>
      <c r="F55" s="17">
        <v>0.99399999999999999</v>
      </c>
      <c r="G55" s="17">
        <v>0.745</v>
      </c>
      <c r="H55" s="17">
        <v>0.36799999999999999</v>
      </c>
      <c r="I55" s="6"/>
      <c r="J55" s="17">
        <v>0.20100000000000001</v>
      </c>
      <c r="K55" s="17">
        <v>0.124</v>
      </c>
      <c r="L55" s="17">
        <v>0.08</v>
      </c>
      <c r="M55" s="17">
        <v>5.3999999999999999E-2</v>
      </c>
      <c r="N55" s="17">
        <v>3.7999999999999999E-2</v>
      </c>
      <c r="O55" s="6"/>
      <c r="P55" s="36"/>
    </row>
    <row r="56" spans="1:17" x14ac:dyDescent="0.25">
      <c r="A56" s="143"/>
      <c r="B56" s="139"/>
      <c r="C56" s="2" t="s">
        <v>63</v>
      </c>
      <c r="D56" s="17">
        <v>0.72519999999999996</v>
      </c>
      <c r="E56" s="17">
        <v>0.60619999999999996</v>
      </c>
      <c r="F56" s="6"/>
      <c r="G56" s="17">
        <v>0.34260000000000002</v>
      </c>
      <c r="H56" s="17">
        <v>0.24340000000000001</v>
      </c>
      <c r="I56" s="17">
        <v>0.20280000000000001</v>
      </c>
      <c r="J56" s="6">
        <v>0.17</v>
      </c>
      <c r="K56" s="17">
        <v>0.1255</v>
      </c>
      <c r="L56" s="17">
        <v>9.9400000000000002E-2</v>
      </c>
      <c r="M56" s="17">
        <v>8.1199999999999994E-2</v>
      </c>
      <c r="N56" s="17">
        <v>6.6600000000000006E-2</v>
      </c>
      <c r="O56" s="6"/>
      <c r="P56" s="39">
        <v>4.2599999999999999E-2</v>
      </c>
    </row>
    <row r="57" spans="1:17" ht="15.75" thickBot="1" x14ac:dyDescent="0.3">
      <c r="A57" s="143"/>
      <c r="B57" s="140"/>
      <c r="C57" s="123" t="s">
        <v>52</v>
      </c>
      <c r="D57" s="41">
        <v>0.72519999999999996</v>
      </c>
      <c r="E57" s="41">
        <v>0.77254999999999996</v>
      </c>
      <c r="F57" s="41">
        <v>0.99399999999999999</v>
      </c>
      <c r="G57" s="41">
        <v>0.59080999999999995</v>
      </c>
      <c r="H57" s="41">
        <v>0.39817999999999998</v>
      </c>
      <c r="I57" s="41">
        <v>0.34038000000000002</v>
      </c>
      <c r="J57" s="41">
        <v>0.26038</v>
      </c>
      <c r="K57" s="41">
        <v>0.16571</v>
      </c>
      <c r="L57" s="41">
        <v>0.11323</v>
      </c>
      <c r="M57" s="41">
        <v>8.1909999999999997E-2</v>
      </c>
      <c r="N57" s="41">
        <v>6.2729999999999994E-2</v>
      </c>
      <c r="O57" s="41">
        <v>6.0010000000000001E-2</v>
      </c>
      <c r="P57" s="43">
        <v>4.7989999999999998E-2</v>
      </c>
    </row>
    <row r="58" spans="1:17" x14ac:dyDescent="0.25">
      <c r="A58" s="143"/>
      <c r="B58" s="138" t="s">
        <v>65</v>
      </c>
      <c r="C58" s="122" t="s">
        <v>45</v>
      </c>
      <c r="D58" s="54">
        <v>0.3</v>
      </c>
      <c r="E58" s="54">
        <v>0.2</v>
      </c>
      <c r="F58" s="55">
        <v>0.1</v>
      </c>
    </row>
    <row r="59" spans="1:17" x14ac:dyDescent="0.25">
      <c r="A59" s="143"/>
      <c r="B59" s="139"/>
      <c r="C59" s="2" t="s">
        <v>66</v>
      </c>
      <c r="D59" s="66">
        <v>16.760000000000002</v>
      </c>
      <c r="E59" s="66">
        <v>19.899999999999999</v>
      </c>
      <c r="F59" s="69">
        <v>28.51</v>
      </c>
    </row>
    <row r="60" spans="1:17" ht="15.75" thickBot="1" x14ac:dyDescent="0.3">
      <c r="A60" s="144"/>
      <c r="B60" s="141"/>
      <c r="C60" s="80" t="s">
        <v>67</v>
      </c>
      <c r="D60" s="72">
        <v>37.520000000000003</v>
      </c>
      <c r="E60" s="72">
        <v>46.38</v>
      </c>
      <c r="F60" s="73">
        <v>64.22</v>
      </c>
    </row>
    <row r="61" spans="1:17" x14ac:dyDescent="0.25">
      <c r="A61" s="142" t="s">
        <v>118</v>
      </c>
      <c r="B61" s="138" t="s">
        <v>2</v>
      </c>
      <c r="C61" s="122" t="s">
        <v>33</v>
      </c>
      <c r="D61" s="34">
        <v>0.45</v>
      </c>
      <c r="E61" s="34">
        <v>0.9</v>
      </c>
      <c r="F61" s="34">
        <v>1.35</v>
      </c>
      <c r="G61" s="34">
        <v>1.8</v>
      </c>
      <c r="H61" s="34">
        <v>2.7</v>
      </c>
      <c r="I61" s="34">
        <v>3.15</v>
      </c>
      <c r="J61" s="34">
        <v>3.6</v>
      </c>
      <c r="K61" s="34">
        <v>4.05</v>
      </c>
      <c r="L61" s="34">
        <v>4.5</v>
      </c>
      <c r="M61" s="34">
        <v>7</v>
      </c>
      <c r="N61" s="35">
        <v>10</v>
      </c>
    </row>
    <row r="62" spans="1:17" x14ac:dyDescent="0.25">
      <c r="A62" s="143"/>
      <c r="B62" s="139"/>
      <c r="C62" s="2" t="s">
        <v>32</v>
      </c>
      <c r="D62" s="6">
        <v>-82.4</v>
      </c>
      <c r="E62" s="6">
        <v>-87.6</v>
      </c>
      <c r="F62" s="6">
        <v>-91.2</v>
      </c>
      <c r="G62" s="6">
        <v>-94.3</v>
      </c>
      <c r="H62" s="6">
        <v>-99.8</v>
      </c>
      <c r="I62" s="6">
        <v>-101.7</v>
      </c>
      <c r="J62" s="6">
        <v>-104.3</v>
      </c>
      <c r="K62" s="6">
        <v>-105.9</v>
      </c>
      <c r="L62" s="6">
        <v>-107.6</v>
      </c>
      <c r="M62" s="6">
        <v>-116.3</v>
      </c>
      <c r="N62" s="36">
        <v>-124.3</v>
      </c>
    </row>
    <row r="63" spans="1:17" x14ac:dyDescent="0.25">
      <c r="A63" s="143"/>
      <c r="B63" s="139"/>
      <c r="C63" s="2" t="s">
        <v>37</v>
      </c>
      <c r="D63" s="17">
        <v>0.82423000000000002</v>
      </c>
      <c r="E63" s="17">
        <v>0.71891000000000005</v>
      </c>
      <c r="F63" s="17">
        <v>0.62683999999999995</v>
      </c>
      <c r="G63" s="17">
        <v>0.53410999999999997</v>
      </c>
      <c r="H63" s="17">
        <v>0.35404999999999998</v>
      </c>
      <c r="I63" s="17">
        <v>0.29518</v>
      </c>
      <c r="J63" s="17">
        <v>0.20732999999999999</v>
      </c>
      <c r="K63" s="17">
        <v>0.15637000000000001</v>
      </c>
      <c r="L63" s="17">
        <v>0.11779000000000001</v>
      </c>
      <c r="M63" s="17">
        <v>2.2440000000000002E-2</v>
      </c>
      <c r="N63" s="39">
        <v>4.4400000000000004E-3</v>
      </c>
    </row>
    <row r="64" spans="1:17" ht="15.75" thickBot="1" x14ac:dyDescent="0.3">
      <c r="A64" s="143"/>
      <c r="B64" s="140"/>
      <c r="C64" s="123" t="s">
        <v>30</v>
      </c>
      <c r="D64" s="41">
        <v>0.58887999999999996</v>
      </c>
      <c r="E64" s="41">
        <v>0.49893999999999999</v>
      </c>
      <c r="F64" s="41">
        <v>0.41042000000000001</v>
      </c>
      <c r="G64" s="41">
        <v>0.34372000000000003</v>
      </c>
      <c r="H64" s="41">
        <v>0.21023</v>
      </c>
      <c r="I64" s="41">
        <v>0.16586000000000001</v>
      </c>
      <c r="J64" s="41">
        <v>0.12123</v>
      </c>
      <c r="K64" s="41">
        <v>9.357E-2</v>
      </c>
      <c r="L64" s="41">
        <v>7.3190000000000005E-2</v>
      </c>
      <c r="M64" s="41">
        <v>1.6230000000000001E-2</v>
      </c>
      <c r="N64" s="43">
        <v>3.8700000000000002E-3</v>
      </c>
    </row>
    <row r="65" spans="1:14" x14ac:dyDescent="0.25">
      <c r="A65" s="143"/>
      <c r="B65" s="138" t="s">
        <v>58</v>
      </c>
      <c r="C65" s="122" t="s">
        <v>33</v>
      </c>
      <c r="D65" s="34">
        <v>6</v>
      </c>
      <c r="E65" s="34">
        <v>10</v>
      </c>
      <c r="F65" s="34">
        <v>15</v>
      </c>
      <c r="G65" s="34">
        <v>20</v>
      </c>
      <c r="H65" s="35">
        <v>30</v>
      </c>
    </row>
    <row r="66" spans="1:14" x14ac:dyDescent="0.25">
      <c r="A66" s="143"/>
      <c r="B66" s="139"/>
      <c r="C66" s="2" t="s">
        <v>32</v>
      </c>
      <c r="D66" s="6">
        <v>-103.5</v>
      </c>
      <c r="E66" s="6">
        <v>-112</v>
      </c>
      <c r="F66" s="6">
        <v>-119.6</v>
      </c>
      <c r="G66" s="6">
        <v>-124.8</v>
      </c>
      <c r="H66" s="36">
        <v>-132.19999999999999</v>
      </c>
    </row>
    <row r="67" spans="1:14" x14ac:dyDescent="0.25">
      <c r="A67" s="143"/>
      <c r="B67" s="139"/>
      <c r="C67" s="2" t="s">
        <v>37</v>
      </c>
      <c r="D67" s="17">
        <v>0.29965999999999998</v>
      </c>
      <c r="E67" s="17">
        <v>0.12486</v>
      </c>
      <c r="F67" s="17">
        <v>4.1509999999999998E-2</v>
      </c>
      <c r="G67" s="17">
        <v>1.7180000000000001E-2</v>
      </c>
      <c r="H67" s="39">
        <v>3.7699999999999999E-3</v>
      </c>
    </row>
    <row r="68" spans="1:14" ht="15.75" thickBot="1" x14ac:dyDescent="0.3">
      <c r="A68" s="143"/>
      <c r="B68" s="140"/>
      <c r="C68" s="123" t="s">
        <v>30</v>
      </c>
      <c r="D68" s="41">
        <v>4.1660000000000003E-2</v>
      </c>
      <c r="E68" s="41">
        <v>1.8800000000000001E-2</v>
      </c>
      <c r="F68" s="41">
        <v>7.2700000000000004E-3</v>
      </c>
      <c r="G68" s="41">
        <v>3.32E-3</v>
      </c>
      <c r="H68" s="43">
        <v>8.4000000000000003E-4</v>
      </c>
    </row>
    <row r="69" spans="1:14" x14ac:dyDescent="0.25">
      <c r="A69" s="143"/>
      <c r="B69" s="138" t="s">
        <v>57</v>
      </c>
      <c r="C69" s="122" t="s">
        <v>33</v>
      </c>
      <c r="D69" s="34">
        <v>6</v>
      </c>
      <c r="E69" s="34">
        <v>10</v>
      </c>
      <c r="F69" s="34">
        <v>15</v>
      </c>
      <c r="G69" s="34">
        <v>20</v>
      </c>
      <c r="H69" s="35">
        <v>30</v>
      </c>
    </row>
    <row r="70" spans="1:14" x14ac:dyDescent="0.25">
      <c r="A70" s="143"/>
      <c r="B70" s="139"/>
      <c r="C70" s="2" t="s">
        <v>32</v>
      </c>
      <c r="D70" s="6">
        <v>-100.5</v>
      </c>
      <c r="E70" s="6">
        <v>-100.5</v>
      </c>
      <c r="F70" s="6">
        <v>-119</v>
      </c>
      <c r="G70" s="6">
        <v>-124.5</v>
      </c>
      <c r="H70" s="36">
        <v>-132.5</v>
      </c>
    </row>
    <row r="71" spans="1:14" x14ac:dyDescent="0.25">
      <c r="A71" s="143"/>
      <c r="B71" s="139"/>
      <c r="C71" s="2" t="s">
        <v>37</v>
      </c>
      <c r="D71" s="17">
        <v>0.32602999999999999</v>
      </c>
      <c r="E71" s="17">
        <v>8.6499999999999994E-2</v>
      </c>
      <c r="F71" s="17">
        <v>1.77E-2</v>
      </c>
      <c r="G71" s="17">
        <v>6.3E-3</v>
      </c>
      <c r="H71" s="39">
        <v>1.1000000000000001E-3</v>
      </c>
    </row>
    <row r="72" spans="1:14" ht="15.75" thickBot="1" x14ac:dyDescent="0.3">
      <c r="A72" s="143"/>
      <c r="B72" s="141"/>
      <c r="C72" s="80" t="s">
        <v>30</v>
      </c>
      <c r="D72" s="51">
        <v>0.1295</v>
      </c>
      <c r="E72" s="51">
        <v>4.0500000000000001E-2</v>
      </c>
      <c r="F72" s="51">
        <v>1.04E-2</v>
      </c>
      <c r="G72" s="51">
        <v>3.8E-3</v>
      </c>
      <c r="H72" s="57">
        <v>8.0000000000000004E-4</v>
      </c>
    </row>
    <row r="73" spans="1:14" x14ac:dyDescent="0.25">
      <c r="A73" s="143"/>
      <c r="B73" s="138" t="s">
        <v>54</v>
      </c>
      <c r="C73" s="122" t="s">
        <v>31</v>
      </c>
      <c r="D73" s="34">
        <v>0.45</v>
      </c>
      <c r="E73" s="34">
        <v>0.9</v>
      </c>
      <c r="F73" s="34">
        <v>1.35</v>
      </c>
      <c r="G73" s="34">
        <v>1.8</v>
      </c>
      <c r="H73" s="34">
        <v>2.7</v>
      </c>
      <c r="I73" s="34">
        <v>3.15</v>
      </c>
      <c r="J73" s="34">
        <v>3.6</v>
      </c>
      <c r="K73" s="34">
        <v>4.05</v>
      </c>
      <c r="L73" s="34">
        <v>4.5</v>
      </c>
      <c r="M73" s="34">
        <v>7</v>
      </c>
      <c r="N73" s="35">
        <v>10</v>
      </c>
    </row>
    <row r="74" spans="1:14" ht="15.75" thickBot="1" x14ac:dyDescent="0.3">
      <c r="A74" s="143"/>
      <c r="B74" s="140"/>
      <c r="C74" s="123" t="s">
        <v>30</v>
      </c>
      <c r="D74" s="41">
        <v>0.54900000000000004</v>
      </c>
      <c r="E74" s="41">
        <v>0.44529999999999997</v>
      </c>
      <c r="F74" s="41">
        <v>0.36120000000000002</v>
      </c>
      <c r="G74" s="41">
        <v>0.29580000000000001</v>
      </c>
      <c r="H74" s="41">
        <v>0.20680000000000001</v>
      </c>
      <c r="I74" s="41">
        <v>0.17530000000000001</v>
      </c>
      <c r="J74" s="41">
        <v>0.15029999999999999</v>
      </c>
      <c r="K74" s="41">
        <v>0.12540000000000001</v>
      </c>
      <c r="L74" s="41">
        <v>0.11169999999999999</v>
      </c>
      <c r="M74" s="41">
        <v>5.1299999999999998E-2</v>
      </c>
      <c r="N74" s="43">
        <v>1.84E-2</v>
      </c>
    </row>
    <row r="75" spans="1:14" x14ac:dyDescent="0.25">
      <c r="A75" s="143"/>
      <c r="B75" s="138" t="s">
        <v>53</v>
      </c>
      <c r="C75" s="122" t="s">
        <v>31</v>
      </c>
      <c r="D75" s="34">
        <v>6</v>
      </c>
      <c r="E75" s="34">
        <v>10</v>
      </c>
      <c r="F75" s="34">
        <v>15</v>
      </c>
      <c r="G75" s="34">
        <v>20</v>
      </c>
      <c r="H75" s="35">
        <v>30</v>
      </c>
    </row>
    <row r="76" spans="1:14" ht="15.75" thickBot="1" x14ac:dyDescent="0.3">
      <c r="A76" s="143"/>
      <c r="B76" s="141"/>
      <c r="C76" s="80" t="s">
        <v>30</v>
      </c>
      <c r="D76" s="51">
        <v>4.5999999999999999E-2</v>
      </c>
      <c r="E76" s="51">
        <v>2.2700000000000001E-2</v>
      </c>
      <c r="F76" s="51">
        <v>9.7000000000000003E-3</v>
      </c>
      <c r="G76" s="51">
        <v>4.4000000000000003E-3</v>
      </c>
      <c r="H76" s="57">
        <v>1.1999999999999999E-3</v>
      </c>
    </row>
    <row r="77" spans="1:14" x14ac:dyDescent="0.25">
      <c r="A77" s="143"/>
      <c r="B77" s="138" t="s">
        <v>59</v>
      </c>
      <c r="C77" s="122" t="s">
        <v>31</v>
      </c>
      <c r="D77" s="34">
        <v>0.45</v>
      </c>
      <c r="E77" s="34">
        <v>0.9</v>
      </c>
      <c r="F77" s="34">
        <v>1.35</v>
      </c>
      <c r="G77" s="34">
        <v>1.8</v>
      </c>
      <c r="H77" s="34">
        <v>2.7</v>
      </c>
      <c r="I77" s="34">
        <v>3.15</v>
      </c>
      <c r="J77" s="34">
        <v>3.6</v>
      </c>
      <c r="K77" s="34">
        <v>4.05</v>
      </c>
      <c r="L77" s="34">
        <v>4.5</v>
      </c>
      <c r="M77" s="34">
        <v>7</v>
      </c>
      <c r="N77" s="35">
        <v>10</v>
      </c>
    </row>
    <row r="78" spans="1:14" x14ac:dyDescent="0.25">
      <c r="A78" s="143"/>
      <c r="B78" s="139"/>
      <c r="C78" s="2" t="s">
        <v>49</v>
      </c>
      <c r="D78" s="17">
        <v>0.58889999999999998</v>
      </c>
      <c r="E78" s="17">
        <v>0.49890000000000001</v>
      </c>
      <c r="F78" s="17">
        <v>0.41039999999999999</v>
      </c>
      <c r="G78" s="17">
        <v>0.34370000000000001</v>
      </c>
      <c r="H78" s="17">
        <v>0.2102</v>
      </c>
      <c r="I78" s="17">
        <v>0.16589999999999999</v>
      </c>
      <c r="J78" s="17">
        <v>0.1212</v>
      </c>
      <c r="K78" s="17">
        <v>9.3600000000000003E-2</v>
      </c>
      <c r="L78" s="17">
        <v>7.3200000000000001E-2</v>
      </c>
      <c r="M78" s="17">
        <v>1.6199999999999999E-2</v>
      </c>
      <c r="N78" s="39">
        <v>3.8999999999999998E-3</v>
      </c>
    </row>
    <row r="79" spans="1:14" x14ac:dyDescent="0.25">
      <c r="A79" s="143"/>
      <c r="B79" s="139"/>
      <c r="C79" s="2" t="s">
        <v>51</v>
      </c>
      <c r="D79" s="17">
        <v>0.54900000000000004</v>
      </c>
      <c r="E79" s="17">
        <v>0.44529999999999997</v>
      </c>
      <c r="F79" s="17">
        <v>0.36120000000000002</v>
      </c>
      <c r="G79" s="17">
        <v>0.29580000000000001</v>
      </c>
      <c r="H79" s="17">
        <v>0.20680000000000001</v>
      </c>
      <c r="I79" s="17">
        <v>0.17530000000000001</v>
      </c>
      <c r="J79" s="17">
        <v>0.15029999999999999</v>
      </c>
      <c r="K79" s="17">
        <v>0.12540000000000001</v>
      </c>
      <c r="L79" s="17">
        <v>0.11169999999999999</v>
      </c>
      <c r="M79" s="17">
        <v>5.1299999999999998E-2</v>
      </c>
      <c r="N79" s="39">
        <v>1.84E-2</v>
      </c>
    </row>
    <row r="80" spans="1:14" ht="15.75" thickBot="1" x14ac:dyDescent="0.3">
      <c r="A80" s="143"/>
      <c r="B80" s="140"/>
      <c r="C80" s="123" t="s">
        <v>52</v>
      </c>
      <c r="D80" s="41">
        <v>0.56894</v>
      </c>
      <c r="E80" s="41">
        <v>0.47211999999999998</v>
      </c>
      <c r="F80" s="41">
        <v>0.38580999999999999</v>
      </c>
      <c r="G80" s="41">
        <v>0.31975999999999999</v>
      </c>
      <c r="H80" s="41">
        <v>0.20852000000000001</v>
      </c>
      <c r="I80" s="41">
        <v>0.17058000000000001</v>
      </c>
      <c r="J80" s="41">
        <v>0.13577</v>
      </c>
      <c r="K80" s="41">
        <v>0.10949</v>
      </c>
      <c r="L80" s="41">
        <v>9.2450000000000004E-2</v>
      </c>
      <c r="M80" s="41">
        <v>3.3770000000000001E-2</v>
      </c>
      <c r="N80" s="43">
        <v>1.1140000000000001E-2</v>
      </c>
    </row>
    <row r="81" spans="1:10" x14ac:dyDescent="0.25">
      <c r="A81" s="143"/>
      <c r="B81" s="138" t="s">
        <v>65</v>
      </c>
      <c r="C81" s="122" t="s">
        <v>45</v>
      </c>
      <c r="D81" s="54">
        <v>0.3</v>
      </c>
      <c r="E81" s="54">
        <v>0.2</v>
      </c>
      <c r="F81" s="55">
        <v>0.1</v>
      </c>
    </row>
    <row r="82" spans="1:10" ht="15.75" thickBot="1" x14ac:dyDescent="0.3">
      <c r="A82" s="144"/>
      <c r="B82" s="141"/>
      <c r="C82" s="80" t="s">
        <v>66</v>
      </c>
      <c r="D82" s="72">
        <v>1.96</v>
      </c>
      <c r="E82" s="72">
        <v>2.63</v>
      </c>
      <c r="F82" s="73">
        <v>4</v>
      </c>
    </row>
    <row r="83" spans="1:10" ht="15" customHeight="1" x14ac:dyDescent="0.25">
      <c r="A83" s="142" t="s">
        <v>116</v>
      </c>
      <c r="B83" s="138" t="s">
        <v>69</v>
      </c>
      <c r="C83" s="122" t="s">
        <v>68</v>
      </c>
      <c r="D83" s="58">
        <v>0.3</v>
      </c>
      <c r="E83" s="58">
        <v>0.25</v>
      </c>
      <c r="F83" s="58">
        <v>0.2</v>
      </c>
      <c r="G83" s="58">
        <v>0.15</v>
      </c>
      <c r="H83" s="58">
        <v>0.1</v>
      </c>
      <c r="I83" s="59">
        <v>0.05</v>
      </c>
    </row>
    <row r="84" spans="1:10" x14ac:dyDescent="0.25">
      <c r="A84" s="143"/>
      <c r="B84" s="139"/>
      <c r="C84" s="2" t="s">
        <v>74</v>
      </c>
      <c r="D84" s="136">
        <v>0.32700000000000001</v>
      </c>
      <c r="E84" s="136">
        <v>0.27600000000000002</v>
      </c>
      <c r="F84" s="136">
        <v>0.22600000000000001</v>
      </c>
      <c r="G84" s="136">
        <v>0.16500000000000001</v>
      </c>
      <c r="H84" s="136">
        <v>0.108</v>
      </c>
      <c r="I84" s="137">
        <v>4.9000000000000002E-2</v>
      </c>
    </row>
    <row r="85" spans="1:10" x14ac:dyDescent="0.25">
      <c r="A85" s="143"/>
      <c r="B85" s="139"/>
      <c r="C85" s="2" t="s">
        <v>33</v>
      </c>
      <c r="D85" s="6">
        <v>12.173</v>
      </c>
      <c r="E85" s="6">
        <v>14.624000000000001</v>
      </c>
      <c r="F85" s="6">
        <v>17.526</v>
      </c>
      <c r="G85" s="6">
        <v>20.693999999999999</v>
      </c>
      <c r="H85" s="6">
        <v>24.741</v>
      </c>
      <c r="I85" s="36">
        <v>31.117000000000001</v>
      </c>
    </row>
    <row r="86" spans="1:10" ht="15.75" thickBot="1" x14ac:dyDescent="0.3">
      <c r="A86" s="143"/>
      <c r="B86" s="139"/>
      <c r="C86" s="2" t="s">
        <v>7</v>
      </c>
      <c r="D86" s="6">
        <v>6.0860000000000003</v>
      </c>
      <c r="E86" s="6">
        <v>7.3120000000000003</v>
      </c>
      <c r="F86" s="6">
        <v>8.7629999999999999</v>
      </c>
      <c r="G86" s="6">
        <v>10.347</v>
      </c>
      <c r="H86" s="6">
        <v>12.37</v>
      </c>
      <c r="I86" s="36">
        <v>15.558</v>
      </c>
    </row>
    <row r="87" spans="1:10" x14ac:dyDescent="0.25">
      <c r="A87" s="143"/>
      <c r="B87" s="138" t="s">
        <v>70</v>
      </c>
      <c r="C87" s="122" t="s">
        <v>68</v>
      </c>
      <c r="D87" s="58">
        <v>0.3</v>
      </c>
      <c r="E87" s="58">
        <v>0.25</v>
      </c>
      <c r="F87" s="58">
        <v>0.2</v>
      </c>
      <c r="G87" s="58">
        <v>0.15</v>
      </c>
      <c r="H87" s="58">
        <v>0.1</v>
      </c>
      <c r="I87" s="59">
        <v>0.05</v>
      </c>
    </row>
    <row r="88" spans="1:10" x14ac:dyDescent="0.25">
      <c r="A88" s="143"/>
      <c r="B88" s="139"/>
      <c r="C88" s="2" t="s">
        <v>74</v>
      </c>
      <c r="D88" s="136">
        <v>0.36699999999999999</v>
      </c>
      <c r="E88" s="136">
        <v>0.32600000000000001</v>
      </c>
      <c r="F88" s="136">
        <v>0.29699999999999999</v>
      </c>
      <c r="G88" s="136">
        <v>0.24299999999999999</v>
      </c>
      <c r="H88" s="136">
        <v>0.16900000000000001</v>
      </c>
      <c r="I88" s="137">
        <v>6.4000000000000001E-2</v>
      </c>
    </row>
    <row r="89" spans="1:10" x14ac:dyDescent="0.25">
      <c r="A89" s="143"/>
      <c r="B89" s="139"/>
      <c r="C89" s="2" t="s">
        <v>33</v>
      </c>
      <c r="D89" s="6">
        <v>17.869</v>
      </c>
      <c r="E89" s="6">
        <v>25.166</v>
      </c>
      <c r="F89" s="6">
        <v>32.177999999999997</v>
      </c>
      <c r="G89" s="6">
        <v>39.865000000000002</v>
      </c>
      <c r="H89" s="6">
        <v>48.762</v>
      </c>
      <c r="I89" s="36">
        <v>70</v>
      </c>
    </row>
    <row r="90" spans="1:10" ht="15.75" thickBot="1" x14ac:dyDescent="0.3">
      <c r="A90" s="143"/>
      <c r="B90" s="140"/>
      <c r="C90" s="123" t="s">
        <v>7</v>
      </c>
      <c r="D90" s="40">
        <v>8.9350000000000005</v>
      </c>
      <c r="E90" s="40">
        <v>12.583</v>
      </c>
      <c r="F90" s="40">
        <v>16.088999999999999</v>
      </c>
      <c r="G90" s="40">
        <v>19.933</v>
      </c>
      <c r="H90" s="40">
        <v>24.381</v>
      </c>
      <c r="I90" s="60">
        <v>35</v>
      </c>
    </row>
    <row r="91" spans="1:10" x14ac:dyDescent="0.25">
      <c r="A91" s="143"/>
      <c r="B91" s="151" t="s">
        <v>71</v>
      </c>
      <c r="C91" s="124" t="s">
        <v>31</v>
      </c>
      <c r="D91" s="12">
        <v>1</v>
      </c>
      <c r="E91" s="12">
        <v>10</v>
      </c>
      <c r="F91" s="12">
        <v>20</v>
      </c>
      <c r="G91" s="12">
        <v>30</v>
      </c>
      <c r="H91" s="12">
        <v>40</v>
      </c>
      <c r="I91" s="61">
        <v>50</v>
      </c>
    </row>
    <row r="92" spans="1:10" ht="15.75" thickBot="1" x14ac:dyDescent="0.3">
      <c r="A92" s="143"/>
      <c r="B92" s="141"/>
      <c r="C92" s="80" t="s">
        <v>30</v>
      </c>
      <c r="D92" s="51">
        <v>0.49099999999999999</v>
      </c>
      <c r="E92" s="51">
        <v>0.29799999999999999</v>
      </c>
      <c r="F92" s="51">
        <v>7.6999999999999999E-2</v>
      </c>
      <c r="G92" s="51">
        <v>3.2000000000000001E-2</v>
      </c>
      <c r="H92" s="51">
        <v>1.6899999999999998E-2</v>
      </c>
      <c r="I92" s="57">
        <v>9.4999999999999998E-3</v>
      </c>
    </row>
    <row r="93" spans="1:10" x14ac:dyDescent="0.25">
      <c r="A93" s="143"/>
      <c r="B93" s="138" t="s">
        <v>72</v>
      </c>
      <c r="C93" s="122" t="s">
        <v>31</v>
      </c>
      <c r="D93" s="34">
        <v>10</v>
      </c>
      <c r="E93" s="34">
        <v>20</v>
      </c>
      <c r="F93" s="34">
        <v>30</v>
      </c>
      <c r="G93" s="34">
        <v>40</v>
      </c>
      <c r="H93" s="34">
        <v>50</v>
      </c>
      <c r="I93" s="34">
        <v>60</v>
      </c>
      <c r="J93" s="35">
        <v>70</v>
      </c>
    </row>
    <row r="94" spans="1:10" ht="15.75" thickBot="1" x14ac:dyDescent="0.3">
      <c r="A94" s="143"/>
      <c r="B94" s="140"/>
      <c r="C94" s="123" t="s">
        <v>30</v>
      </c>
      <c r="D94" s="41">
        <v>0.497</v>
      </c>
      <c r="E94" s="41">
        <v>0.373</v>
      </c>
      <c r="F94" s="41">
        <v>0.184</v>
      </c>
      <c r="G94" s="41">
        <v>0.10100000000000001</v>
      </c>
      <c r="H94" s="41">
        <v>6.2E-2</v>
      </c>
      <c r="I94" s="41">
        <v>0.04</v>
      </c>
      <c r="J94" s="43">
        <v>2.7E-2</v>
      </c>
    </row>
    <row r="95" spans="1:10" x14ac:dyDescent="0.25">
      <c r="A95" s="143"/>
      <c r="B95" s="138" t="s">
        <v>73</v>
      </c>
      <c r="C95" s="122" t="s">
        <v>31</v>
      </c>
      <c r="D95" s="34">
        <v>1</v>
      </c>
      <c r="E95" s="34">
        <v>10</v>
      </c>
      <c r="F95" s="34">
        <v>20</v>
      </c>
      <c r="G95" s="34">
        <v>30</v>
      </c>
      <c r="H95" s="34">
        <v>40</v>
      </c>
      <c r="I95" s="35">
        <v>50</v>
      </c>
    </row>
    <row r="96" spans="1:10" ht="15.75" thickBot="1" x14ac:dyDescent="0.3">
      <c r="A96" s="143"/>
      <c r="B96" s="141"/>
      <c r="C96" s="80" t="s">
        <v>30</v>
      </c>
      <c r="D96" s="51">
        <v>0.4738</v>
      </c>
      <c r="E96" s="51">
        <v>0.1928</v>
      </c>
      <c r="F96" s="51">
        <v>7.4099999999999999E-2</v>
      </c>
      <c r="G96" s="51">
        <v>3.3300000000000003E-2</v>
      </c>
      <c r="H96" s="51">
        <v>1.9699999999999999E-2</v>
      </c>
      <c r="I96" s="57">
        <v>1.1900000000000001E-2</v>
      </c>
    </row>
    <row r="97" spans="1:17" x14ac:dyDescent="0.25">
      <c r="A97" s="143"/>
      <c r="B97" s="138" t="s">
        <v>75</v>
      </c>
      <c r="C97" s="122" t="s">
        <v>31</v>
      </c>
      <c r="D97" s="34">
        <v>1</v>
      </c>
      <c r="E97" s="34">
        <v>10</v>
      </c>
      <c r="F97" s="34">
        <v>20</v>
      </c>
      <c r="G97" s="34">
        <v>30</v>
      </c>
      <c r="H97" s="34">
        <v>40</v>
      </c>
      <c r="I97" s="34">
        <v>50</v>
      </c>
      <c r="J97" s="34">
        <v>60</v>
      </c>
      <c r="K97" s="35">
        <v>70</v>
      </c>
    </row>
    <row r="98" spans="1:17" ht="15.75" thickBot="1" x14ac:dyDescent="0.3">
      <c r="A98" s="143"/>
      <c r="B98" s="141"/>
      <c r="C98" s="80" t="s">
        <v>30</v>
      </c>
      <c r="D98" s="50">
        <v>0.36130000000000001</v>
      </c>
      <c r="E98" s="50">
        <v>0.25790000000000002</v>
      </c>
      <c r="F98" s="50">
        <v>0.17269999999999999</v>
      </c>
      <c r="G98" s="50">
        <v>0.1225</v>
      </c>
      <c r="H98" s="50">
        <v>8.5400000000000004E-2</v>
      </c>
      <c r="I98" s="50">
        <v>6.3E-2</v>
      </c>
      <c r="J98" s="50">
        <v>4.99E-2</v>
      </c>
      <c r="K98" s="56">
        <v>4.0899999999999999E-2</v>
      </c>
    </row>
    <row r="99" spans="1:17" x14ac:dyDescent="0.25">
      <c r="A99" s="143"/>
      <c r="B99" s="138" t="s">
        <v>59</v>
      </c>
      <c r="C99" s="122" t="s">
        <v>6</v>
      </c>
      <c r="D99" s="34">
        <v>0.45</v>
      </c>
      <c r="E99" s="34">
        <v>1</v>
      </c>
      <c r="F99" s="34">
        <v>2.7</v>
      </c>
      <c r="G99" s="34">
        <v>3.6</v>
      </c>
      <c r="H99" s="34">
        <v>4.5</v>
      </c>
      <c r="I99" s="34">
        <v>7</v>
      </c>
      <c r="J99" s="34">
        <v>10</v>
      </c>
      <c r="K99" s="34">
        <v>15</v>
      </c>
      <c r="L99" s="34">
        <v>20</v>
      </c>
      <c r="M99" s="34">
        <v>25</v>
      </c>
      <c r="N99" s="34">
        <v>30</v>
      </c>
      <c r="O99" s="34">
        <v>35</v>
      </c>
      <c r="P99" s="34">
        <v>40</v>
      </c>
      <c r="Q99" s="35">
        <v>50</v>
      </c>
    </row>
    <row r="100" spans="1:17" x14ac:dyDescent="0.25">
      <c r="A100" s="143"/>
      <c r="B100" s="139"/>
      <c r="C100" s="2" t="s">
        <v>76</v>
      </c>
      <c r="D100" s="17">
        <v>0.49890000000000001</v>
      </c>
      <c r="E100" s="6"/>
      <c r="F100" s="17">
        <v>0.49309999999999998</v>
      </c>
      <c r="G100" s="17">
        <v>0.48809999999999998</v>
      </c>
      <c r="H100" s="17">
        <v>0.48060000000000003</v>
      </c>
      <c r="I100" s="17">
        <v>0.42620000000000002</v>
      </c>
      <c r="J100" s="17">
        <v>0.34429999999999999</v>
      </c>
      <c r="K100" s="17">
        <v>0.2424</v>
      </c>
      <c r="L100" s="17">
        <v>0.15859999999999999</v>
      </c>
      <c r="M100" s="17">
        <v>9.6799999999999997E-2</v>
      </c>
      <c r="N100" s="17">
        <v>5.5599999999999997E-2</v>
      </c>
      <c r="O100" s="17">
        <v>3.0599999999999999E-2</v>
      </c>
      <c r="P100" s="17">
        <v>1.89E-2</v>
      </c>
      <c r="Q100" s="36"/>
    </row>
    <row r="101" spans="1:17" x14ac:dyDescent="0.25">
      <c r="A101" s="143"/>
      <c r="B101" s="139"/>
      <c r="C101" s="2" t="s">
        <v>77</v>
      </c>
      <c r="D101" s="6"/>
      <c r="E101" s="17">
        <v>0.4909</v>
      </c>
      <c r="F101" s="6"/>
      <c r="G101" s="6"/>
      <c r="H101" s="6"/>
      <c r="I101" s="6"/>
      <c r="J101" s="17">
        <v>0.29820000000000002</v>
      </c>
      <c r="K101" s="6"/>
      <c r="L101" s="17">
        <v>6.1600000000000002E-2</v>
      </c>
      <c r="M101" s="6"/>
      <c r="N101" s="17">
        <v>3.2099999999999997E-2</v>
      </c>
      <c r="O101" s="6"/>
      <c r="P101" s="17">
        <v>1.7000000000000001E-2</v>
      </c>
      <c r="Q101" s="39">
        <v>9.5999999999999992E-3</v>
      </c>
    </row>
    <row r="102" spans="1:17" x14ac:dyDescent="0.25">
      <c r="A102" s="143"/>
      <c r="B102" s="139"/>
      <c r="C102" s="2" t="s">
        <v>78</v>
      </c>
      <c r="D102" s="17">
        <v>0.49070000000000003</v>
      </c>
      <c r="E102" s="6"/>
      <c r="F102" s="17">
        <v>0.44700000000000001</v>
      </c>
      <c r="G102" s="17">
        <v>0.42599999999999999</v>
      </c>
      <c r="H102" s="17">
        <v>0.4032</v>
      </c>
      <c r="I102" s="17">
        <v>0.31180000000000002</v>
      </c>
      <c r="J102" s="17">
        <v>0.1966</v>
      </c>
      <c r="K102" s="17">
        <v>0.1135</v>
      </c>
      <c r="L102" s="17">
        <v>7.5200000000000003E-2</v>
      </c>
      <c r="M102" s="17">
        <v>4.87E-2</v>
      </c>
      <c r="N102" s="17">
        <v>3.3399999999999999E-2</v>
      </c>
      <c r="O102" s="17">
        <v>2.4899999999999999E-2</v>
      </c>
      <c r="P102" s="17">
        <v>1.9599999999999999E-2</v>
      </c>
      <c r="Q102" s="36"/>
    </row>
    <row r="103" spans="1:17" ht="15.75" thickBot="1" x14ac:dyDescent="0.3">
      <c r="A103" s="143"/>
      <c r="B103" s="140"/>
      <c r="C103" s="123" t="s">
        <v>52</v>
      </c>
      <c r="D103" s="41">
        <v>0.49479000000000001</v>
      </c>
      <c r="E103" s="41">
        <v>0.49085000000000001</v>
      </c>
      <c r="F103" s="41">
        <v>0.47004000000000001</v>
      </c>
      <c r="G103" s="41">
        <v>0.45701999999999998</v>
      </c>
      <c r="H103" s="41">
        <v>0.44191000000000003</v>
      </c>
      <c r="I103" s="41">
        <v>0.36898999999999998</v>
      </c>
      <c r="J103" s="41">
        <v>0.27968999999999999</v>
      </c>
      <c r="K103" s="41">
        <v>0.17791000000000001</v>
      </c>
      <c r="L103" s="41">
        <v>9.844E-2</v>
      </c>
      <c r="M103" s="41">
        <v>7.2700000000000001E-2</v>
      </c>
      <c r="N103" s="41">
        <v>4.036E-2</v>
      </c>
      <c r="O103" s="41">
        <v>2.775E-2</v>
      </c>
      <c r="P103" s="41">
        <v>1.8509999999999999E-2</v>
      </c>
      <c r="Q103" s="43">
        <v>9.5499999999999995E-3</v>
      </c>
    </row>
    <row r="104" spans="1:17" x14ac:dyDescent="0.25">
      <c r="A104" s="143"/>
      <c r="B104" s="138" t="s">
        <v>64</v>
      </c>
      <c r="C104" s="122" t="s">
        <v>6</v>
      </c>
      <c r="D104" s="34">
        <v>1</v>
      </c>
      <c r="E104" s="34">
        <v>6</v>
      </c>
      <c r="F104" s="34">
        <v>10</v>
      </c>
      <c r="G104" s="34">
        <v>20</v>
      </c>
      <c r="H104" s="34">
        <v>30</v>
      </c>
      <c r="I104" s="34">
        <v>35</v>
      </c>
      <c r="J104" s="34">
        <v>40</v>
      </c>
      <c r="K104" s="34">
        <v>50</v>
      </c>
      <c r="L104" s="34">
        <v>60</v>
      </c>
      <c r="M104" s="34">
        <v>70</v>
      </c>
      <c r="N104" s="34">
        <v>80</v>
      </c>
      <c r="O104" s="34">
        <v>90</v>
      </c>
      <c r="P104" s="35">
        <v>100</v>
      </c>
    </row>
    <row r="105" spans="1:17" x14ac:dyDescent="0.25">
      <c r="A105" s="143"/>
      <c r="B105" s="139"/>
      <c r="C105" s="2" t="s">
        <v>60</v>
      </c>
      <c r="D105" s="6"/>
      <c r="E105" s="17">
        <v>0.376</v>
      </c>
      <c r="F105" s="6"/>
      <c r="G105" s="17">
        <v>0.28639999999999999</v>
      </c>
      <c r="H105" s="17">
        <v>0.216</v>
      </c>
      <c r="I105" s="17">
        <v>0.17929999999999999</v>
      </c>
      <c r="J105" s="17">
        <v>0.1454</v>
      </c>
      <c r="K105" s="17">
        <v>9.3600000000000003E-2</v>
      </c>
      <c r="L105" s="17">
        <v>6.8500000000000005E-2</v>
      </c>
      <c r="M105" s="17">
        <v>5.04E-2</v>
      </c>
      <c r="N105" s="17">
        <v>3.9899999999999998E-2</v>
      </c>
      <c r="O105" s="17">
        <v>3.5000000000000003E-2</v>
      </c>
      <c r="P105" s="39">
        <v>3.0599999999999999E-2</v>
      </c>
    </row>
    <row r="106" spans="1:17" x14ac:dyDescent="0.25">
      <c r="A106" s="143"/>
      <c r="B106" s="139"/>
      <c r="C106" s="2" t="s">
        <v>61</v>
      </c>
      <c r="D106" s="6"/>
      <c r="E106" s="17">
        <v>0.47970000000000002</v>
      </c>
      <c r="F106" s="6"/>
      <c r="G106" s="17">
        <v>0.35149999999999998</v>
      </c>
      <c r="H106" s="17">
        <v>0.2747</v>
      </c>
      <c r="I106" s="17">
        <v>0.22989999999999999</v>
      </c>
      <c r="J106" s="17">
        <v>0.1898</v>
      </c>
      <c r="K106" s="17">
        <v>0.11310000000000001</v>
      </c>
      <c r="L106" s="17">
        <v>6.83E-2</v>
      </c>
      <c r="M106" s="17">
        <v>4.58E-2</v>
      </c>
      <c r="N106" s="17">
        <v>3.32E-2</v>
      </c>
      <c r="O106" s="17">
        <v>2.5000000000000001E-2</v>
      </c>
      <c r="P106" s="39">
        <v>2.01E-2</v>
      </c>
    </row>
    <row r="107" spans="1:17" x14ac:dyDescent="0.25">
      <c r="A107" s="143"/>
      <c r="B107" s="139"/>
      <c r="C107" s="2" t="s">
        <v>62</v>
      </c>
      <c r="D107" s="6"/>
      <c r="E107" s="6"/>
      <c r="F107" s="17">
        <v>0.497</v>
      </c>
      <c r="G107" s="17">
        <v>0.3725</v>
      </c>
      <c r="H107" s="17">
        <v>0.184</v>
      </c>
      <c r="I107" s="6"/>
      <c r="J107" s="17">
        <v>0.10050000000000001</v>
      </c>
      <c r="K107" s="17">
        <v>6.2E-2</v>
      </c>
      <c r="L107" s="17">
        <v>0.04</v>
      </c>
      <c r="M107" s="17">
        <v>2.7E-2</v>
      </c>
      <c r="N107" s="17">
        <v>1.9E-2</v>
      </c>
      <c r="O107" s="6"/>
      <c r="P107" s="36"/>
    </row>
    <row r="108" spans="1:17" x14ac:dyDescent="0.25">
      <c r="A108" s="143"/>
      <c r="B108" s="139"/>
      <c r="C108" s="2" t="s">
        <v>63</v>
      </c>
      <c r="D108" s="17">
        <v>0.36259999999999998</v>
      </c>
      <c r="E108" s="17">
        <v>0.30309999999999998</v>
      </c>
      <c r="F108" s="6"/>
      <c r="G108" s="17">
        <v>0.17130000000000001</v>
      </c>
      <c r="H108" s="17">
        <v>0.1217</v>
      </c>
      <c r="I108" s="17">
        <v>0.1014</v>
      </c>
      <c r="J108" s="17">
        <v>8.5000000000000006E-2</v>
      </c>
      <c r="K108" s="17">
        <v>6.2799999999999995E-2</v>
      </c>
      <c r="L108" s="17">
        <v>4.9700000000000001E-2</v>
      </c>
      <c r="M108" s="17">
        <v>4.0599999999999997E-2</v>
      </c>
      <c r="N108" s="17">
        <v>3.3300000000000003E-2</v>
      </c>
      <c r="O108" s="6"/>
      <c r="P108" s="39">
        <v>2.1299999999999999E-2</v>
      </c>
    </row>
    <row r="109" spans="1:17" ht="15.75" thickBot="1" x14ac:dyDescent="0.3">
      <c r="A109" s="143"/>
      <c r="B109" s="140"/>
      <c r="C109" s="123" t="s">
        <v>52</v>
      </c>
      <c r="D109" s="41">
        <v>0.36259999999999998</v>
      </c>
      <c r="E109" s="41">
        <v>0.38628000000000001</v>
      </c>
      <c r="F109" s="41">
        <v>0.497</v>
      </c>
      <c r="G109" s="41">
        <v>0.2954</v>
      </c>
      <c r="H109" s="41">
        <v>0.19908999999999999</v>
      </c>
      <c r="I109" s="41">
        <v>0.17019000000000001</v>
      </c>
      <c r="J109" s="41">
        <v>0.13019</v>
      </c>
      <c r="K109" s="41">
        <v>8.2849999999999993E-2</v>
      </c>
      <c r="L109" s="41">
        <v>5.6610000000000001E-2</v>
      </c>
      <c r="M109" s="41">
        <v>4.095E-2</v>
      </c>
      <c r="N109" s="41">
        <v>3.1370000000000002E-2</v>
      </c>
      <c r="O109" s="41">
        <v>0.03</v>
      </c>
      <c r="P109" s="43">
        <v>2.4E-2</v>
      </c>
    </row>
    <row r="110" spans="1:17" x14ac:dyDescent="0.25">
      <c r="A110" s="143"/>
      <c r="B110" s="138" t="s">
        <v>65</v>
      </c>
      <c r="C110" s="122" t="s">
        <v>45</v>
      </c>
      <c r="D110" s="54">
        <v>0.3</v>
      </c>
      <c r="E110" s="54">
        <v>0.2</v>
      </c>
      <c r="F110" s="55">
        <v>0.1</v>
      </c>
    </row>
    <row r="111" spans="1:17" x14ac:dyDescent="0.25">
      <c r="A111" s="143"/>
      <c r="B111" s="139"/>
      <c r="C111" s="2" t="s">
        <v>66</v>
      </c>
      <c r="D111" s="66">
        <v>9.32</v>
      </c>
      <c r="E111" s="66">
        <v>13.91</v>
      </c>
      <c r="F111" s="69">
        <v>19.899999999999999</v>
      </c>
    </row>
    <row r="112" spans="1:17" ht="15.75" thickBot="1" x14ac:dyDescent="0.3">
      <c r="A112" s="144"/>
      <c r="B112" s="140"/>
      <c r="C112" s="123" t="s">
        <v>67</v>
      </c>
      <c r="D112" s="70">
        <v>19.77</v>
      </c>
      <c r="E112" s="70">
        <v>29.91</v>
      </c>
      <c r="F112" s="71">
        <v>46.38</v>
      </c>
    </row>
    <row r="114" spans="1:18" s="33" customFormat="1" x14ac:dyDescent="0.25">
      <c r="A114" s="118" t="s">
        <v>106</v>
      </c>
      <c r="B114" s="119"/>
      <c r="C114" s="120"/>
      <c r="E114" s="62"/>
      <c r="F114" s="62"/>
    </row>
    <row r="115" spans="1:18" ht="15.75" thickBot="1" x14ac:dyDescent="0.3"/>
    <row r="116" spans="1:18" ht="15" customHeight="1" x14ac:dyDescent="0.25">
      <c r="A116" s="142" t="s">
        <v>114</v>
      </c>
      <c r="B116" s="138" t="s">
        <v>92</v>
      </c>
      <c r="C116" s="122" t="s">
        <v>33</v>
      </c>
      <c r="D116" s="34">
        <v>5</v>
      </c>
      <c r="E116" s="34">
        <v>17</v>
      </c>
      <c r="F116" s="34">
        <v>20</v>
      </c>
      <c r="G116" s="34">
        <v>20.5</v>
      </c>
      <c r="H116" s="63">
        <v>23</v>
      </c>
      <c r="I116" s="63">
        <v>26.5</v>
      </c>
      <c r="J116" s="34">
        <v>30</v>
      </c>
      <c r="K116" s="63">
        <v>32</v>
      </c>
      <c r="L116" s="34">
        <v>35</v>
      </c>
      <c r="M116" s="34">
        <v>40</v>
      </c>
      <c r="N116" s="34">
        <v>45</v>
      </c>
      <c r="O116" s="34">
        <v>50</v>
      </c>
      <c r="P116" s="35">
        <v>55</v>
      </c>
    </row>
    <row r="117" spans="1:18" x14ac:dyDescent="0.25">
      <c r="A117" s="143"/>
      <c r="B117" s="139"/>
      <c r="C117" s="2" t="s">
        <v>34</v>
      </c>
      <c r="D117" s="17">
        <v>1</v>
      </c>
      <c r="E117" s="17">
        <v>0.65149999999999997</v>
      </c>
      <c r="F117" s="17">
        <v>0.49870999999999999</v>
      </c>
      <c r="G117" s="17">
        <v>0.45860000000000001</v>
      </c>
      <c r="H117" s="17">
        <v>0.3513</v>
      </c>
      <c r="I117" s="17">
        <v>0.2298</v>
      </c>
      <c r="J117" s="17">
        <v>0.14935000000000001</v>
      </c>
      <c r="K117" s="17">
        <v>0.11762</v>
      </c>
      <c r="L117" s="17">
        <v>8.1939999999999999E-2</v>
      </c>
      <c r="M117" s="17">
        <v>4.4479999999999999E-2</v>
      </c>
      <c r="N117" s="17">
        <v>2.7820000000000001E-2</v>
      </c>
      <c r="O117" s="17">
        <v>1.7520000000000001E-2</v>
      </c>
      <c r="P117" s="39">
        <v>1.2070000000000001E-2</v>
      </c>
    </row>
    <row r="118" spans="1:18" x14ac:dyDescent="0.25">
      <c r="A118" s="143"/>
      <c r="B118" s="139"/>
      <c r="C118" s="2" t="s">
        <v>35</v>
      </c>
      <c r="D118" s="17">
        <v>0.99912999999999996</v>
      </c>
      <c r="E118" s="17">
        <v>0.59770000000000001</v>
      </c>
      <c r="F118" s="17">
        <v>0.43704999999999999</v>
      </c>
      <c r="G118" s="17">
        <v>0.4</v>
      </c>
      <c r="H118" s="64">
        <v>0.30599999999999999</v>
      </c>
      <c r="I118" s="64">
        <v>0.19900000000000001</v>
      </c>
      <c r="J118" s="17">
        <v>0.12903000000000001</v>
      </c>
      <c r="K118" s="64">
        <v>0.1018</v>
      </c>
      <c r="L118" s="17">
        <v>7.1199999999999999E-2</v>
      </c>
      <c r="M118" s="17">
        <v>3.8960000000000002E-2</v>
      </c>
      <c r="N118" s="17">
        <v>2.443E-2</v>
      </c>
      <c r="O118" s="17">
        <v>1.536E-2</v>
      </c>
      <c r="P118" s="39">
        <v>1.061E-2</v>
      </c>
    </row>
    <row r="119" spans="1:18" ht="15.75" thickBot="1" x14ac:dyDescent="0.3">
      <c r="A119" s="143"/>
      <c r="B119" s="140"/>
      <c r="C119" s="125" t="s">
        <v>36</v>
      </c>
      <c r="D119" s="40">
        <v>-60</v>
      </c>
      <c r="E119" s="40">
        <v>-86.11</v>
      </c>
      <c r="F119" s="40">
        <v>-89.7</v>
      </c>
      <c r="G119" s="40">
        <v>-90.4</v>
      </c>
      <c r="H119" s="40">
        <v>-92.54</v>
      </c>
      <c r="I119" s="40">
        <v>-95.8</v>
      </c>
      <c r="J119" s="40">
        <v>-98.2</v>
      </c>
      <c r="K119" s="40">
        <v>-99.5</v>
      </c>
      <c r="L119" s="40">
        <v>-101.3</v>
      </c>
      <c r="M119" s="40">
        <v>-104.2</v>
      </c>
      <c r="N119" s="40">
        <v>-106.2</v>
      </c>
      <c r="O119" s="40">
        <v>-108.3</v>
      </c>
      <c r="P119" s="60">
        <v>-110.1</v>
      </c>
    </row>
    <row r="120" spans="1:18" ht="15" customHeight="1" x14ac:dyDescent="0.25">
      <c r="A120" s="143"/>
      <c r="B120" s="138" t="s">
        <v>95</v>
      </c>
      <c r="C120" s="122" t="s">
        <v>33</v>
      </c>
      <c r="D120" s="34">
        <v>5</v>
      </c>
      <c r="E120" s="34">
        <v>10</v>
      </c>
      <c r="F120" s="34">
        <v>15</v>
      </c>
      <c r="G120" s="34">
        <v>20</v>
      </c>
      <c r="H120" s="34">
        <v>22</v>
      </c>
      <c r="I120" s="34">
        <v>25</v>
      </c>
      <c r="J120" s="63">
        <v>26</v>
      </c>
      <c r="K120" s="65">
        <v>30</v>
      </c>
      <c r="L120" s="34">
        <v>35</v>
      </c>
      <c r="M120" s="63">
        <v>38</v>
      </c>
      <c r="N120" s="34">
        <v>40</v>
      </c>
      <c r="O120" s="35">
        <v>50</v>
      </c>
    </row>
    <row r="121" spans="1:18" x14ac:dyDescent="0.25">
      <c r="A121" s="143"/>
      <c r="B121" s="139"/>
      <c r="C121" s="2" t="s">
        <v>34</v>
      </c>
      <c r="D121" s="17">
        <v>0.99180000000000001</v>
      </c>
      <c r="E121" s="17">
        <v>0.87150000000000005</v>
      </c>
      <c r="F121" s="17">
        <v>0.65649999999999997</v>
      </c>
      <c r="G121" s="17">
        <v>0.49580000000000002</v>
      </c>
      <c r="H121" s="17">
        <v>0.44500000000000001</v>
      </c>
      <c r="I121" s="17">
        <v>0.35880000000000001</v>
      </c>
      <c r="J121" s="17">
        <v>0.34160000000000001</v>
      </c>
      <c r="K121" s="17">
        <v>0.22259999999999999</v>
      </c>
      <c r="L121" s="17">
        <v>0.13139999999999999</v>
      </c>
      <c r="M121" s="17">
        <v>8.9099999999999999E-2</v>
      </c>
      <c r="N121" s="17">
        <v>7.0499999999999993E-2</v>
      </c>
      <c r="O121" s="39">
        <v>2.1100000000000001E-2</v>
      </c>
    </row>
    <row r="122" spans="1:18" x14ac:dyDescent="0.25">
      <c r="A122" s="143"/>
      <c r="B122" s="139"/>
      <c r="C122" s="2" t="s">
        <v>35</v>
      </c>
      <c r="D122" s="17">
        <v>0.98209999999999997</v>
      </c>
      <c r="E122" s="17">
        <v>0.81469999999999998</v>
      </c>
      <c r="F122" s="17">
        <v>0.61770000000000003</v>
      </c>
      <c r="G122" s="17">
        <v>0.45750000000000002</v>
      </c>
      <c r="H122" s="17">
        <v>0.40860000000000002</v>
      </c>
      <c r="I122" s="17">
        <v>0.3281</v>
      </c>
      <c r="J122" s="64">
        <v>0.30919999999999997</v>
      </c>
      <c r="K122" s="64">
        <v>0.20860000000000001</v>
      </c>
      <c r="L122" s="17">
        <v>0.1326</v>
      </c>
      <c r="M122" s="64">
        <v>9.8500000000000004E-2</v>
      </c>
      <c r="N122" s="17">
        <v>8.2500000000000004E-2</v>
      </c>
      <c r="O122" s="39">
        <v>3.4500000000000003E-2</v>
      </c>
    </row>
    <row r="123" spans="1:18" ht="15.75" thickBot="1" x14ac:dyDescent="0.3">
      <c r="A123" s="143"/>
      <c r="B123" s="140"/>
      <c r="C123" s="125" t="s">
        <v>36</v>
      </c>
      <c r="D123" s="40">
        <v>-59.72</v>
      </c>
      <c r="E123" s="40">
        <v>-74.61</v>
      </c>
      <c r="F123" s="40">
        <v>-83.69</v>
      </c>
      <c r="G123" s="40">
        <v>-90.03</v>
      </c>
      <c r="H123" s="40">
        <v>-91.91</v>
      </c>
      <c r="I123" s="40">
        <v>-94.86</v>
      </c>
      <c r="J123" s="40">
        <v>-95.35</v>
      </c>
      <c r="K123" s="40">
        <v>-99.08</v>
      </c>
      <c r="L123" s="40">
        <v>-101.51</v>
      </c>
      <c r="M123" s="40">
        <v>-103.48</v>
      </c>
      <c r="N123" s="40">
        <v>-104.39</v>
      </c>
      <c r="O123" s="60">
        <v>-108.66</v>
      </c>
    </row>
    <row r="124" spans="1:18" ht="15" customHeight="1" x14ac:dyDescent="0.25">
      <c r="A124" s="143"/>
      <c r="B124" s="148" t="s">
        <v>93</v>
      </c>
      <c r="C124" s="122" t="s">
        <v>33</v>
      </c>
      <c r="D124" s="34">
        <v>28</v>
      </c>
      <c r="E124" s="34">
        <v>30</v>
      </c>
      <c r="F124" s="63">
        <v>38</v>
      </c>
      <c r="G124" s="34">
        <v>40</v>
      </c>
      <c r="H124" s="63">
        <v>45</v>
      </c>
      <c r="I124" s="34">
        <v>50</v>
      </c>
      <c r="J124" s="63">
        <v>60</v>
      </c>
      <c r="K124" s="34">
        <v>70</v>
      </c>
      <c r="L124" s="34">
        <v>80</v>
      </c>
      <c r="M124" s="34">
        <v>90</v>
      </c>
      <c r="N124" s="35">
        <v>100</v>
      </c>
    </row>
    <row r="125" spans="1:18" x14ac:dyDescent="0.25">
      <c r="A125" s="143"/>
      <c r="B125" s="149"/>
      <c r="C125" s="2" t="s">
        <v>34</v>
      </c>
      <c r="D125" s="17">
        <v>0.83</v>
      </c>
      <c r="E125" s="17">
        <v>0.69984000000000002</v>
      </c>
      <c r="F125" s="17">
        <v>0.54459999999999997</v>
      </c>
      <c r="G125" s="17">
        <v>0.50000999999999995</v>
      </c>
      <c r="H125" s="17">
        <v>0.42520000000000002</v>
      </c>
      <c r="I125" s="17">
        <v>0.35846</v>
      </c>
      <c r="J125" s="17">
        <v>0.22699</v>
      </c>
      <c r="K125" s="17">
        <v>0.16014999999999999</v>
      </c>
      <c r="L125" s="17">
        <v>8.0619999999999997E-2</v>
      </c>
      <c r="M125" s="17">
        <v>7.4940000000000007E-2</v>
      </c>
      <c r="N125" s="39">
        <v>7.145E-2</v>
      </c>
    </row>
    <row r="126" spans="1:18" x14ac:dyDescent="0.25">
      <c r="A126" s="143"/>
      <c r="B126" s="149"/>
      <c r="C126" s="2" t="s">
        <v>35</v>
      </c>
      <c r="D126" s="17">
        <v>0.60519999999999996</v>
      </c>
      <c r="E126" s="17">
        <v>0.41237000000000001</v>
      </c>
      <c r="F126" s="64">
        <v>0.28999999999999998</v>
      </c>
      <c r="G126" s="17">
        <v>0.26063999999999998</v>
      </c>
      <c r="H126" s="64">
        <v>0.20810000000000001</v>
      </c>
      <c r="I126" s="17">
        <v>0.16188</v>
      </c>
      <c r="J126" s="64">
        <v>0.10122</v>
      </c>
      <c r="K126" s="17">
        <v>6.948E-2</v>
      </c>
      <c r="L126" s="17">
        <v>4.7309999999999998E-2</v>
      </c>
      <c r="M126" s="17">
        <v>3.5630000000000002E-2</v>
      </c>
      <c r="N126" s="39">
        <v>2.7650000000000001E-2</v>
      </c>
    </row>
    <row r="127" spans="1:18" ht="15.75" thickBot="1" x14ac:dyDescent="0.3">
      <c r="A127" s="143"/>
      <c r="B127" s="150"/>
      <c r="C127" s="126" t="s">
        <v>36</v>
      </c>
      <c r="D127" s="50">
        <v>-77.599999999999994</v>
      </c>
      <c r="E127" s="50">
        <v>-86.1</v>
      </c>
      <c r="F127" s="50">
        <v>-90.48</v>
      </c>
      <c r="G127" s="50">
        <v>-91.7</v>
      </c>
      <c r="H127" s="50">
        <v>-93.67</v>
      </c>
      <c r="I127" s="50">
        <v>-95.6</v>
      </c>
      <c r="J127" s="50">
        <v>-98.7</v>
      </c>
      <c r="K127" s="50">
        <v>-101.2</v>
      </c>
      <c r="L127" s="50">
        <v>-103.5</v>
      </c>
      <c r="M127" s="50">
        <v>-105.1</v>
      </c>
      <c r="N127" s="56">
        <v>-106.4</v>
      </c>
    </row>
    <row r="128" spans="1:18" ht="15" customHeight="1" x14ac:dyDescent="0.25">
      <c r="A128" s="143"/>
      <c r="B128" s="138" t="s">
        <v>96</v>
      </c>
      <c r="C128" s="122" t="s">
        <v>33</v>
      </c>
      <c r="D128" s="34">
        <v>10</v>
      </c>
      <c r="E128" s="34">
        <v>20</v>
      </c>
      <c r="F128" s="34">
        <v>23</v>
      </c>
      <c r="G128" s="34">
        <v>30</v>
      </c>
      <c r="H128" s="34">
        <v>37</v>
      </c>
      <c r="I128" s="34">
        <v>40</v>
      </c>
      <c r="J128" s="63">
        <v>44</v>
      </c>
      <c r="K128" s="34">
        <v>50</v>
      </c>
      <c r="L128" s="63">
        <v>54</v>
      </c>
      <c r="M128" s="34">
        <v>60</v>
      </c>
      <c r="N128" s="34">
        <v>70</v>
      </c>
      <c r="O128" s="63">
        <v>80</v>
      </c>
      <c r="P128" s="34">
        <v>90</v>
      </c>
      <c r="Q128" s="34">
        <v>100</v>
      </c>
      <c r="R128" s="35">
        <v>110</v>
      </c>
    </row>
    <row r="129" spans="1:18" x14ac:dyDescent="0.25">
      <c r="A129" s="143"/>
      <c r="B129" s="139"/>
      <c r="C129" s="2" t="s">
        <v>34</v>
      </c>
      <c r="D129" s="17">
        <v>0.9708</v>
      </c>
      <c r="E129" s="17">
        <v>0.7651</v>
      </c>
      <c r="F129" s="17">
        <v>0.68740000000000001</v>
      </c>
      <c r="G129" s="17">
        <v>0.65490000000000004</v>
      </c>
      <c r="H129" s="17">
        <v>0.64800000000000002</v>
      </c>
      <c r="I129" s="17">
        <v>0.56699999999999995</v>
      </c>
      <c r="J129" s="17">
        <v>0.48110000000000003</v>
      </c>
      <c r="K129" s="17">
        <v>0.35680000000000001</v>
      </c>
      <c r="L129" s="17">
        <v>0.31019999999999998</v>
      </c>
      <c r="M129" s="17">
        <v>0.2414</v>
      </c>
      <c r="N129" s="17">
        <v>0.1535</v>
      </c>
      <c r="O129" s="17">
        <v>0.13239999999999999</v>
      </c>
      <c r="P129" s="17">
        <v>8.6400000000000005E-2</v>
      </c>
      <c r="Q129" s="17">
        <v>9.0800000000000006E-2</v>
      </c>
      <c r="R129" s="39">
        <v>6.4199999999999993E-2</v>
      </c>
    </row>
    <row r="130" spans="1:18" x14ac:dyDescent="0.25">
      <c r="A130" s="143"/>
      <c r="B130" s="139"/>
      <c r="C130" s="2" t="s">
        <v>35</v>
      </c>
      <c r="D130" s="17">
        <v>0.74380000000000002</v>
      </c>
      <c r="E130" s="17">
        <v>0.63780000000000003</v>
      </c>
      <c r="F130" s="17">
        <v>0.6</v>
      </c>
      <c r="G130" s="17">
        <v>0.50739999999999996</v>
      </c>
      <c r="H130" s="17">
        <v>0.40079999999999999</v>
      </c>
      <c r="I130" s="17">
        <v>0.35110000000000002</v>
      </c>
      <c r="J130" s="64">
        <v>0.28999999999999998</v>
      </c>
      <c r="K130" s="17">
        <v>0.224</v>
      </c>
      <c r="L130" s="64">
        <v>0.1946</v>
      </c>
      <c r="M130" s="17">
        <v>0.1552</v>
      </c>
      <c r="N130" s="17">
        <v>0.12089999999999999</v>
      </c>
      <c r="O130" s="64">
        <v>0.1004</v>
      </c>
      <c r="P130" s="17">
        <v>7.9000000000000001E-2</v>
      </c>
      <c r="Q130" s="17">
        <v>7.0599999999999996E-2</v>
      </c>
      <c r="R130" s="39">
        <v>6.2399999999999997E-2</v>
      </c>
    </row>
    <row r="131" spans="1:18" ht="15.75" thickBot="1" x14ac:dyDescent="0.3">
      <c r="A131" s="144"/>
      <c r="B131" s="140"/>
      <c r="C131" s="125" t="s">
        <v>36</v>
      </c>
      <c r="D131" s="40">
        <v>-64.91</v>
      </c>
      <c r="E131" s="40">
        <v>-79.98</v>
      </c>
      <c r="F131" s="40">
        <v>-81.25</v>
      </c>
      <c r="G131" s="40">
        <v>-86.34</v>
      </c>
      <c r="H131" s="40">
        <v>-89.83</v>
      </c>
      <c r="I131" s="40">
        <v>-91.39</v>
      </c>
      <c r="J131" s="40">
        <v>-93.08</v>
      </c>
      <c r="K131" s="40">
        <v>-96.05</v>
      </c>
      <c r="L131" s="40">
        <v>-97.06</v>
      </c>
      <c r="M131" s="40">
        <v>-98.87</v>
      </c>
      <c r="N131" s="40">
        <v>-101.92</v>
      </c>
      <c r="O131" s="40">
        <v>-103.87</v>
      </c>
      <c r="P131" s="40">
        <v>-105.89</v>
      </c>
      <c r="Q131" s="40">
        <v>-106.92</v>
      </c>
      <c r="R131" s="60">
        <v>-108.51</v>
      </c>
    </row>
    <row r="132" spans="1:18" ht="15" customHeight="1" x14ac:dyDescent="0.25">
      <c r="A132" s="142" t="s">
        <v>118</v>
      </c>
      <c r="B132" s="138" t="s">
        <v>92</v>
      </c>
      <c r="C132" s="122" t="s">
        <v>33</v>
      </c>
      <c r="D132" s="34">
        <v>2</v>
      </c>
      <c r="E132" s="34">
        <v>3</v>
      </c>
      <c r="F132" s="63">
        <v>3.5</v>
      </c>
      <c r="G132" s="34">
        <v>4</v>
      </c>
      <c r="H132" s="63">
        <v>4.4000000000000004</v>
      </c>
      <c r="I132" s="34">
        <v>5</v>
      </c>
      <c r="J132" s="63">
        <v>5.5</v>
      </c>
      <c r="K132" s="34">
        <v>6</v>
      </c>
      <c r="L132" s="34">
        <v>7</v>
      </c>
      <c r="M132" s="35">
        <v>10</v>
      </c>
    </row>
    <row r="133" spans="1:18" x14ac:dyDescent="0.25">
      <c r="A133" s="143"/>
      <c r="B133" s="139"/>
      <c r="C133" s="2" t="s">
        <v>34</v>
      </c>
      <c r="D133" s="17">
        <v>0.73233999999999999</v>
      </c>
      <c r="E133" s="17">
        <v>0.57245999999999997</v>
      </c>
      <c r="F133" s="17">
        <v>0.48470000000000002</v>
      </c>
      <c r="G133" s="17">
        <v>0.39692</v>
      </c>
      <c r="H133" s="17">
        <v>0.31609999999999999</v>
      </c>
      <c r="I133" s="17">
        <v>0.23379</v>
      </c>
      <c r="J133" s="17">
        <v>0.18440000000000001</v>
      </c>
      <c r="K133" s="17">
        <v>0.13766999999999999</v>
      </c>
      <c r="L133" s="17">
        <v>7.0650000000000004E-2</v>
      </c>
      <c r="M133" s="39">
        <v>1.3780000000000001E-2</v>
      </c>
    </row>
    <row r="134" spans="1:18" x14ac:dyDescent="0.25">
      <c r="A134" s="143"/>
      <c r="B134" s="139"/>
      <c r="C134" s="2" t="s">
        <v>35</v>
      </c>
      <c r="D134" s="17">
        <v>0.56745999999999996</v>
      </c>
      <c r="E134" s="17">
        <v>0.38557999999999998</v>
      </c>
      <c r="F134" s="64">
        <v>0.30590000000000001</v>
      </c>
      <c r="G134" s="17">
        <v>0.24013000000000001</v>
      </c>
      <c r="H134" s="64">
        <v>0.191</v>
      </c>
      <c r="I134" s="17">
        <v>0.13313</v>
      </c>
      <c r="J134" s="64">
        <v>0.1042</v>
      </c>
      <c r="K134" s="17">
        <v>7.7240000000000003E-2</v>
      </c>
      <c r="L134" s="17">
        <v>4.0719999999999999E-2</v>
      </c>
      <c r="M134" s="39">
        <v>8.6E-3</v>
      </c>
    </row>
    <row r="135" spans="1:18" x14ac:dyDescent="0.25">
      <c r="A135" s="143"/>
      <c r="B135" s="139"/>
      <c r="C135" s="7" t="s">
        <v>38</v>
      </c>
      <c r="D135" s="6">
        <v>-86.2</v>
      </c>
      <c r="E135" s="6">
        <v>-92.3</v>
      </c>
      <c r="F135" s="6">
        <v>-94.38</v>
      </c>
      <c r="G135" s="6">
        <v>-96.3</v>
      </c>
      <c r="H135" s="6">
        <v>-98.1</v>
      </c>
      <c r="I135" s="6">
        <v>-100.2</v>
      </c>
      <c r="J135" s="6">
        <v>-101.77</v>
      </c>
      <c r="K135" s="6">
        <v>-103.4</v>
      </c>
      <c r="L135" s="6">
        <v>-106.8</v>
      </c>
      <c r="M135" s="36">
        <v>-114.2</v>
      </c>
    </row>
    <row r="136" spans="1:18" ht="15.75" thickBot="1" x14ac:dyDescent="0.3">
      <c r="A136" s="143"/>
      <c r="B136" s="140"/>
      <c r="C136" s="125" t="s">
        <v>39</v>
      </c>
      <c r="D136" s="40">
        <v>-82.7</v>
      </c>
      <c r="E136" s="40">
        <v>-88.8</v>
      </c>
      <c r="F136" s="40">
        <v>-90.91</v>
      </c>
      <c r="G136" s="40">
        <v>-92.9</v>
      </c>
      <c r="H136" s="40">
        <v>-94.63</v>
      </c>
      <c r="I136" s="40">
        <v>-97.7</v>
      </c>
      <c r="J136" s="40">
        <v>-98.3</v>
      </c>
      <c r="K136" s="40">
        <v>-100</v>
      </c>
      <c r="L136" s="40">
        <v>-103.3</v>
      </c>
      <c r="M136" s="60">
        <v>-110.7</v>
      </c>
    </row>
    <row r="137" spans="1:18" ht="15" customHeight="1" x14ac:dyDescent="0.25">
      <c r="A137" s="143"/>
      <c r="B137" s="138" t="s">
        <v>95</v>
      </c>
      <c r="C137" s="122" t="s">
        <v>33</v>
      </c>
      <c r="D137" s="63">
        <v>1.7</v>
      </c>
      <c r="E137" s="34">
        <v>2</v>
      </c>
      <c r="F137" s="63">
        <v>2.2999999999999998</v>
      </c>
      <c r="G137" s="63">
        <v>3</v>
      </c>
      <c r="H137" s="34">
        <v>4</v>
      </c>
      <c r="I137" s="34">
        <v>5</v>
      </c>
      <c r="J137" s="34">
        <v>6</v>
      </c>
      <c r="K137" s="34">
        <v>7.5</v>
      </c>
      <c r="L137" s="35">
        <v>10</v>
      </c>
    </row>
    <row r="138" spans="1:18" x14ac:dyDescent="0.25">
      <c r="A138" s="143"/>
      <c r="B138" s="139"/>
      <c r="C138" s="2" t="s">
        <v>34</v>
      </c>
      <c r="D138" s="17">
        <v>0.52890000000000004</v>
      </c>
      <c r="E138" s="17">
        <v>0.48657</v>
      </c>
      <c r="F138" s="17">
        <v>0.41049999999999998</v>
      </c>
      <c r="G138" s="17">
        <v>0.20063</v>
      </c>
      <c r="H138" s="17">
        <v>8.7669999999999998E-2</v>
      </c>
      <c r="I138" s="17">
        <v>4.3119999999999999E-2</v>
      </c>
      <c r="J138" s="17">
        <v>2.001E-2</v>
      </c>
      <c r="K138" s="17">
        <v>7.7799999999999996E-3</v>
      </c>
      <c r="L138" s="39">
        <v>2.0400000000000001E-3</v>
      </c>
    </row>
    <row r="139" spans="1:18" x14ac:dyDescent="0.25">
      <c r="A139" s="143"/>
      <c r="B139" s="139"/>
      <c r="C139" s="2" t="s">
        <v>35</v>
      </c>
      <c r="D139" s="66">
        <v>30.04</v>
      </c>
      <c r="E139" s="6">
        <v>24.338000000000001</v>
      </c>
      <c r="F139" s="64">
        <v>0.193</v>
      </c>
      <c r="G139" s="64">
        <v>0.11430999999999999</v>
      </c>
      <c r="H139" s="17">
        <v>5.7099999999999998E-2</v>
      </c>
      <c r="I139" s="17">
        <v>2.8029999999999999E-2</v>
      </c>
      <c r="J139" s="17">
        <v>1.435E-2</v>
      </c>
      <c r="K139" s="17">
        <v>5.7800000000000004E-3</v>
      </c>
      <c r="L139" s="39">
        <v>1.6100000000000001E-3</v>
      </c>
    </row>
    <row r="140" spans="1:18" x14ac:dyDescent="0.25">
      <c r="A140" s="143"/>
      <c r="B140" s="139"/>
      <c r="C140" s="7" t="s">
        <v>38</v>
      </c>
      <c r="D140" s="6">
        <v>-92.38</v>
      </c>
      <c r="E140" s="6">
        <v>-94.5</v>
      </c>
      <c r="F140" s="6">
        <v>-96.67</v>
      </c>
      <c r="G140" s="6">
        <v>-100.5</v>
      </c>
      <c r="H140" s="6">
        <v>-105.5</v>
      </c>
      <c r="I140" s="6">
        <v>-109.3</v>
      </c>
      <c r="J140" s="6">
        <v>-113.3</v>
      </c>
      <c r="K140" s="6">
        <v>-117.8</v>
      </c>
      <c r="L140" s="36">
        <v>-124.1</v>
      </c>
    </row>
    <row r="141" spans="1:18" ht="15.75" thickBot="1" x14ac:dyDescent="0.3">
      <c r="A141" s="143"/>
      <c r="B141" s="140"/>
      <c r="C141" s="125" t="s">
        <v>39</v>
      </c>
      <c r="D141" s="40">
        <v>-86.13</v>
      </c>
      <c r="E141" s="40">
        <v>-88.2</v>
      </c>
      <c r="F141" s="40">
        <v>-90.42</v>
      </c>
      <c r="G141" s="40">
        <v>-94.3</v>
      </c>
      <c r="H141" s="40">
        <v>-99.3</v>
      </c>
      <c r="I141" s="40">
        <v>-103.1</v>
      </c>
      <c r="J141" s="40">
        <v>-107</v>
      </c>
      <c r="K141" s="40">
        <v>-111.5</v>
      </c>
      <c r="L141" s="60">
        <v>-117.9</v>
      </c>
    </row>
    <row r="142" spans="1:18" ht="15" customHeight="1" x14ac:dyDescent="0.25">
      <c r="A142" s="143"/>
      <c r="B142" s="138" t="s">
        <v>93</v>
      </c>
      <c r="C142" s="122" t="s">
        <v>33</v>
      </c>
      <c r="D142" s="34">
        <v>2</v>
      </c>
      <c r="E142" s="34">
        <v>4</v>
      </c>
      <c r="F142" s="34">
        <v>6</v>
      </c>
      <c r="G142" s="35">
        <v>10</v>
      </c>
    </row>
    <row r="143" spans="1:18" x14ac:dyDescent="0.25">
      <c r="A143" s="143"/>
      <c r="B143" s="139"/>
      <c r="C143" s="2" t="s">
        <v>34</v>
      </c>
      <c r="D143" s="17">
        <v>0.72741999999999996</v>
      </c>
      <c r="E143" s="17">
        <v>0.49287999999999998</v>
      </c>
      <c r="F143" s="17">
        <v>0.30231999999999998</v>
      </c>
      <c r="G143" s="39">
        <v>0.10823000000000001</v>
      </c>
    </row>
    <row r="144" spans="1:18" x14ac:dyDescent="0.25">
      <c r="A144" s="143"/>
      <c r="B144" s="139"/>
      <c r="C144" s="2" t="s">
        <v>35</v>
      </c>
      <c r="D144" s="17">
        <v>7.9750000000000001E-2</v>
      </c>
      <c r="E144" s="17">
        <v>4.9480000000000003E-2</v>
      </c>
      <c r="F144" s="17">
        <v>2.7859999999999999E-2</v>
      </c>
      <c r="G144" s="39">
        <v>8.7200000000000003E-3</v>
      </c>
    </row>
    <row r="145" spans="1:16" x14ac:dyDescent="0.25">
      <c r="A145" s="143"/>
      <c r="B145" s="139"/>
      <c r="C145" s="7" t="s">
        <v>38</v>
      </c>
      <c r="D145" s="6">
        <v>-88.9</v>
      </c>
      <c r="E145" s="6">
        <v>-95.9</v>
      </c>
      <c r="F145" s="6">
        <v>-102.3</v>
      </c>
      <c r="G145" s="36">
        <v>-100</v>
      </c>
    </row>
    <row r="146" spans="1:16" ht="15.75" thickBot="1" x14ac:dyDescent="0.3">
      <c r="A146" s="143"/>
      <c r="B146" s="140"/>
      <c r="C146" s="125" t="s">
        <v>39</v>
      </c>
      <c r="D146" s="40">
        <v>-85.4</v>
      </c>
      <c r="E146" s="40">
        <v>-92.5</v>
      </c>
      <c r="F146" s="40">
        <v>-98.8</v>
      </c>
      <c r="G146" s="60">
        <v>-106.5</v>
      </c>
    </row>
    <row r="147" spans="1:16" x14ac:dyDescent="0.25">
      <c r="A147" s="143"/>
      <c r="B147" s="138" t="s">
        <v>96</v>
      </c>
      <c r="C147" s="122" t="s">
        <v>33</v>
      </c>
      <c r="D147" s="34">
        <v>1</v>
      </c>
      <c r="E147" s="34">
        <v>2</v>
      </c>
      <c r="F147" s="34">
        <v>6</v>
      </c>
      <c r="G147" s="35">
        <v>10</v>
      </c>
    </row>
    <row r="148" spans="1:16" x14ac:dyDescent="0.25">
      <c r="A148" s="143"/>
      <c r="B148" s="139"/>
      <c r="C148" s="2" t="s">
        <v>34</v>
      </c>
      <c r="D148" s="17">
        <v>0.69645000000000001</v>
      </c>
      <c r="E148" s="17">
        <v>0.65559000000000001</v>
      </c>
      <c r="F148" s="17">
        <v>0.26496999999999998</v>
      </c>
      <c r="G148" s="39">
        <v>6.5570000000000003E-2</v>
      </c>
    </row>
    <row r="149" spans="1:16" x14ac:dyDescent="0.25">
      <c r="A149" s="143"/>
      <c r="B149" s="139"/>
      <c r="C149" s="2" t="s">
        <v>35</v>
      </c>
      <c r="D149" s="17">
        <v>8.9630000000000001E-2</v>
      </c>
      <c r="E149" s="17">
        <v>7.3469999999999994E-2</v>
      </c>
      <c r="F149" s="17">
        <v>2.7040000000000002E-2</v>
      </c>
      <c r="G149" s="39">
        <v>7.9100000000000004E-3</v>
      </c>
    </row>
    <row r="150" spans="1:16" x14ac:dyDescent="0.25">
      <c r="A150" s="143"/>
      <c r="B150" s="139"/>
      <c r="C150" s="7" t="s">
        <v>38</v>
      </c>
      <c r="D150" s="6">
        <v>-81.900000000000006</v>
      </c>
      <c r="E150" s="6">
        <v>-87.5</v>
      </c>
      <c r="F150" s="6">
        <v>-102.5</v>
      </c>
      <c r="G150" s="36">
        <v>-113</v>
      </c>
    </row>
    <row r="151" spans="1:16" ht="15.75" thickBot="1" x14ac:dyDescent="0.3">
      <c r="A151" s="144"/>
      <c r="B151" s="141"/>
      <c r="C151" s="126" t="s">
        <v>39</v>
      </c>
      <c r="D151" s="50">
        <v>-75.599999999999994</v>
      </c>
      <c r="E151" s="50">
        <v>-81.2</v>
      </c>
      <c r="F151" s="50">
        <v>-96.2</v>
      </c>
      <c r="G151" s="56">
        <v>-106.8</v>
      </c>
    </row>
    <row r="152" spans="1:16" ht="15" customHeight="1" x14ac:dyDescent="0.25">
      <c r="A152" s="145" t="s">
        <v>116</v>
      </c>
      <c r="B152" s="138" t="s">
        <v>92</v>
      </c>
      <c r="C152" s="122" t="s">
        <v>33</v>
      </c>
      <c r="D152" s="34">
        <v>5</v>
      </c>
      <c r="E152" s="63">
        <v>17</v>
      </c>
      <c r="F152" s="34">
        <v>20</v>
      </c>
      <c r="G152" s="63">
        <v>20.5</v>
      </c>
      <c r="H152" s="34">
        <v>23</v>
      </c>
      <c r="I152" s="63">
        <v>26.5</v>
      </c>
      <c r="J152" s="34">
        <v>30</v>
      </c>
      <c r="K152" s="34">
        <v>32</v>
      </c>
      <c r="L152" s="34">
        <v>35</v>
      </c>
      <c r="M152" s="34">
        <v>40</v>
      </c>
      <c r="N152" s="34">
        <v>45</v>
      </c>
      <c r="O152" s="34">
        <v>50</v>
      </c>
      <c r="P152" s="35">
        <v>55</v>
      </c>
    </row>
    <row r="153" spans="1:16" x14ac:dyDescent="0.25">
      <c r="A153" s="146"/>
      <c r="B153" s="139"/>
      <c r="C153" s="2" t="s">
        <v>34</v>
      </c>
      <c r="D153" s="17">
        <v>0.5</v>
      </c>
      <c r="E153" s="17">
        <v>0.32579999999999998</v>
      </c>
      <c r="F153" s="17">
        <v>0.24940000000000001</v>
      </c>
      <c r="G153" s="17">
        <v>0.2293</v>
      </c>
      <c r="H153" s="17">
        <v>0.1757</v>
      </c>
      <c r="I153" s="17">
        <v>0.1149</v>
      </c>
      <c r="J153" s="17">
        <v>7.4700000000000003E-2</v>
      </c>
      <c r="K153" s="17">
        <v>5.8799999999999998E-2</v>
      </c>
      <c r="L153" s="17">
        <v>4.1000000000000002E-2</v>
      </c>
      <c r="M153" s="17">
        <v>2.2200000000000001E-2</v>
      </c>
      <c r="N153" s="17">
        <v>1.3899999999999999E-2</v>
      </c>
      <c r="O153" s="17">
        <v>8.8000000000000005E-3</v>
      </c>
      <c r="P153" s="39">
        <v>6.0000000000000001E-3</v>
      </c>
    </row>
    <row r="154" spans="1:16" ht="15.75" thickBot="1" x14ac:dyDescent="0.3">
      <c r="A154" s="146"/>
      <c r="B154" s="140"/>
      <c r="C154" s="123" t="s">
        <v>35</v>
      </c>
      <c r="D154" s="41">
        <v>0.49959999999999999</v>
      </c>
      <c r="E154" s="67">
        <v>0.2989</v>
      </c>
      <c r="F154" s="41">
        <v>0.2185</v>
      </c>
      <c r="G154" s="67">
        <v>0.2</v>
      </c>
      <c r="H154" s="41">
        <v>0.153</v>
      </c>
      <c r="I154" s="67">
        <v>9.9500000000000005E-2</v>
      </c>
      <c r="J154" s="41">
        <v>6.4500000000000002E-2</v>
      </c>
      <c r="K154" s="41">
        <v>5.0900000000000001E-2</v>
      </c>
      <c r="L154" s="41">
        <v>3.56E-2</v>
      </c>
      <c r="M154" s="41">
        <v>1.95E-2</v>
      </c>
      <c r="N154" s="41">
        <v>1.2200000000000001E-2</v>
      </c>
      <c r="O154" s="41">
        <v>7.7000000000000002E-3</v>
      </c>
      <c r="P154" s="43">
        <v>5.3E-3</v>
      </c>
    </row>
    <row r="155" spans="1:16" ht="15" customHeight="1" x14ac:dyDescent="0.25">
      <c r="A155" s="146"/>
      <c r="B155" s="138" t="s">
        <v>95</v>
      </c>
      <c r="C155" s="122" t="s">
        <v>33</v>
      </c>
      <c r="D155" s="34">
        <v>5</v>
      </c>
      <c r="E155" s="34">
        <v>10</v>
      </c>
      <c r="F155" s="63">
        <v>15</v>
      </c>
      <c r="G155" s="34">
        <v>20</v>
      </c>
      <c r="H155" s="63">
        <v>22</v>
      </c>
      <c r="I155" s="34">
        <v>25</v>
      </c>
      <c r="J155" s="34">
        <v>26</v>
      </c>
      <c r="K155" s="63">
        <v>30</v>
      </c>
      <c r="L155" s="34">
        <v>35</v>
      </c>
      <c r="M155" s="35">
        <v>38</v>
      </c>
    </row>
    <row r="156" spans="1:16" x14ac:dyDescent="0.25">
      <c r="A156" s="146"/>
      <c r="B156" s="139"/>
      <c r="C156" s="2" t="s">
        <v>34</v>
      </c>
      <c r="D156" s="17">
        <v>0.49590000000000001</v>
      </c>
      <c r="E156" s="17">
        <v>0.43580000000000002</v>
      </c>
      <c r="F156" s="17">
        <v>0.32829999999999998</v>
      </c>
      <c r="G156" s="17">
        <v>0.24790000000000001</v>
      </c>
      <c r="H156" s="17">
        <v>0.2225</v>
      </c>
      <c r="I156" s="17">
        <v>0.1794</v>
      </c>
      <c r="J156" s="17">
        <v>0.17080000000000001</v>
      </c>
      <c r="K156" s="17">
        <v>0.1113</v>
      </c>
      <c r="L156" s="17">
        <v>6.5699999999999995E-2</v>
      </c>
      <c r="M156" s="39">
        <v>4.4600000000000001E-2</v>
      </c>
    </row>
    <row r="157" spans="1:16" ht="15.75" thickBot="1" x14ac:dyDescent="0.3">
      <c r="A157" s="146"/>
      <c r="B157" s="140"/>
      <c r="C157" s="123" t="s">
        <v>35</v>
      </c>
      <c r="D157" s="41">
        <v>0.49109999999999998</v>
      </c>
      <c r="E157" s="41">
        <v>0.40739999999999998</v>
      </c>
      <c r="F157" s="67">
        <v>0.30890000000000001</v>
      </c>
      <c r="G157" s="41">
        <v>0.2288</v>
      </c>
      <c r="H157" s="67">
        <v>0.20430000000000001</v>
      </c>
      <c r="I157" s="41">
        <v>0.1641</v>
      </c>
      <c r="J157" s="41">
        <v>0.15459999999999999</v>
      </c>
      <c r="K157" s="67">
        <v>0.1043</v>
      </c>
      <c r="L157" s="41">
        <v>6.6299999999999998E-2</v>
      </c>
      <c r="M157" s="43">
        <v>4.9299999999999997E-2</v>
      </c>
    </row>
    <row r="158" spans="1:16" ht="15" customHeight="1" x14ac:dyDescent="0.25">
      <c r="A158" s="146"/>
      <c r="B158" s="138" t="s">
        <v>93</v>
      </c>
      <c r="C158" s="122" t="s">
        <v>33</v>
      </c>
      <c r="D158" s="63">
        <v>28</v>
      </c>
      <c r="E158" s="63">
        <v>30</v>
      </c>
      <c r="F158" s="34">
        <v>38</v>
      </c>
      <c r="G158" s="34">
        <v>40</v>
      </c>
      <c r="H158" s="63">
        <v>45</v>
      </c>
      <c r="I158" s="34">
        <v>50</v>
      </c>
      <c r="J158" s="34">
        <v>60</v>
      </c>
      <c r="K158" s="34">
        <v>70</v>
      </c>
      <c r="L158" s="34">
        <v>80</v>
      </c>
      <c r="M158" s="35">
        <v>90</v>
      </c>
    </row>
    <row r="159" spans="1:16" x14ac:dyDescent="0.25">
      <c r="A159" s="146"/>
      <c r="B159" s="139"/>
      <c r="C159" s="2" t="s">
        <v>34</v>
      </c>
      <c r="D159" s="17">
        <v>0.41499999999999998</v>
      </c>
      <c r="E159" s="17">
        <v>0.34989999999999999</v>
      </c>
      <c r="F159" s="17">
        <v>0.27229999999999999</v>
      </c>
      <c r="G159" s="17">
        <v>0.25</v>
      </c>
      <c r="H159" s="17">
        <v>0.21260000000000001</v>
      </c>
      <c r="I159" s="17">
        <v>0.1792</v>
      </c>
      <c r="J159" s="17">
        <v>0.1135</v>
      </c>
      <c r="K159" s="17">
        <v>8.0100000000000005E-2</v>
      </c>
      <c r="L159" s="17">
        <v>4.0300000000000002E-2</v>
      </c>
      <c r="M159" s="39">
        <v>3.7499999999999999E-2</v>
      </c>
    </row>
    <row r="160" spans="1:16" ht="15.75" thickBot="1" x14ac:dyDescent="0.3">
      <c r="A160" s="146"/>
      <c r="B160" s="141"/>
      <c r="C160" s="80" t="s">
        <v>35</v>
      </c>
      <c r="D160" s="68">
        <v>0.30259999999999998</v>
      </c>
      <c r="E160" s="68">
        <v>0.20619999999999999</v>
      </c>
      <c r="F160" s="51">
        <v>0.14499999999999999</v>
      </c>
      <c r="G160" s="51">
        <v>0.1303</v>
      </c>
      <c r="H160" s="68">
        <v>0.1041</v>
      </c>
      <c r="I160" s="51">
        <v>8.09E-2</v>
      </c>
      <c r="J160" s="51">
        <v>5.0599999999999999E-2</v>
      </c>
      <c r="K160" s="51">
        <v>3.4700000000000002E-2</v>
      </c>
      <c r="L160" s="51">
        <v>2.3699999999999999E-2</v>
      </c>
      <c r="M160" s="57">
        <v>1.78E-2</v>
      </c>
    </row>
    <row r="161" spans="1:18" ht="15" customHeight="1" x14ac:dyDescent="0.25">
      <c r="A161" s="146"/>
      <c r="B161" s="138" t="s">
        <v>96</v>
      </c>
      <c r="C161" s="122" t="s">
        <v>33</v>
      </c>
      <c r="D161" s="34">
        <v>10</v>
      </c>
      <c r="E161" s="34">
        <v>20</v>
      </c>
      <c r="F161" s="63">
        <v>23</v>
      </c>
      <c r="G161" s="34">
        <v>30</v>
      </c>
      <c r="H161" s="63">
        <v>37</v>
      </c>
      <c r="I161" s="34">
        <v>40</v>
      </c>
      <c r="J161" s="34">
        <v>44</v>
      </c>
      <c r="K161" s="34">
        <v>50</v>
      </c>
      <c r="L161" s="63">
        <v>54</v>
      </c>
      <c r="M161" s="34">
        <v>60</v>
      </c>
      <c r="N161" s="34">
        <v>70</v>
      </c>
      <c r="O161" s="34">
        <v>80</v>
      </c>
      <c r="P161" s="34">
        <v>90</v>
      </c>
      <c r="Q161" s="34">
        <v>100</v>
      </c>
      <c r="R161" s="35">
        <v>110</v>
      </c>
    </row>
    <row r="162" spans="1:18" x14ac:dyDescent="0.25">
      <c r="A162" s="146"/>
      <c r="B162" s="139"/>
      <c r="C162" s="2" t="s">
        <v>34</v>
      </c>
      <c r="D162" s="17">
        <v>0.4854</v>
      </c>
      <c r="E162" s="17">
        <v>0.3826</v>
      </c>
      <c r="F162" s="17">
        <v>0.34370000000000001</v>
      </c>
      <c r="G162" s="17">
        <v>0.32750000000000001</v>
      </c>
      <c r="H162" s="17">
        <v>0.32400000000000001</v>
      </c>
      <c r="I162" s="17">
        <v>0.28349999999999997</v>
      </c>
      <c r="J162" s="17">
        <v>0.24060000000000001</v>
      </c>
      <c r="K162" s="17">
        <v>0.1784</v>
      </c>
      <c r="L162" s="17">
        <v>0.15509999999999999</v>
      </c>
      <c r="M162" s="17">
        <v>0.1207</v>
      </c>
      <c r="N162" s="17">
        <v>7.6799999999999993E-2</v>
      </c>
      <c r="O162" s="17">
        <v>6.6199999999999995E-2</v>
      </c>
      <c r="P162" s="17">
        <v>4.3200000000000002E-2</v>
      </c>
      <c r="Q162" s="17">
        <v>4.5400000000000003E-2</v>
      </c>
      <c r="R162" s="39">
        <v>3.2099999999999997E-2</v>
      </c>
    </row>
    <row r="163" spans="1:18" ht="15.75" thickBot="1" x14ac:dyDescent="0.3">
      <c r="A163" s="147"/>
      <c r="B163" s="140"/>
      <c r="C163" s="123" t="s">
        <v>35</v>
      </c>
      <c r="D163" s="41">
        <v>0.37190000000000001</v>
      </c>
      <c r="E163" s="41">
        <v>0.31890000000000002</v>
      </c>
      <c r="F163" s="67">
        <v>0.3</v>
      </c>
      <c r="G163" s="41">
        <v>0.25369999999999998</v>
      </c>
      <c r="H163" s="67">
        <v>0.20039999999999999</v>
      </c>
      <c r="I163" s="41">
        <v>0.17560000000000001</v>
      </c>
      <c r="J163" s="41">
        <v>0.14499999999999999</v>
      </c>
      <c r="K163" s="41">
        <v>0.112</v>
      </c>
      <c r="L163" s="67">
        <v>9.7299999999999998E-2</v>
      </c>
      <c r="M163" s="41">
        <v>7.7600000000000002E-2</v>
      </c>
      <c r="N163" s="41">
        <v>6.0499999999999998E-2</v>
      </c>
      <c r="O163" s="41">
        <v>5.0200000000000002E-2</v>
      </c>
      <c r="P163" s="41">
        <v>3.95E-2</v>
      </c>
      <c r="Q163" s="41">
        <v>3.5299999999999998E-2</v>
      </c>
      <c r="R163" s="43">
        <v>3.1199999999999999E-2</v>
      </c>
    </row>
  </sheetData>
  <mergeCells count="51">
    <mergeCell ref="B81:B82"/>
    <mergeCell ref="A61:A82"/>
    <mergeCell ref="B10:B12"/>
    <mergeCell ref="A5:A23"/>
    <mergeCell ref="D5:F5"/>
    <mergeCell ref="G5:K5"/>
    <mergeCell ref="B15:B17"/>
    <mergeCell ref="B18:B20"/>
    <mergeCell ref="B21:B23"/>
    <mergeCell ref="B73:B74"/>
    <mergeCell ref="B41:B42"/>
    <mergeCell ref="B110:B112"/>
    <mergeCell ref="A83:A112"/>
    <mergeCell ref="B95:B96"/>
    <mergeCell ref="B97:B98"/>
    <mergeCell ref="B99:B103"/>
    <mergeCell ref="B87:B90"/>
    <mergeCell ref="B91:B92"/>
    <mergeCell ref="B93:B94"/>
    <mergeCell ref="B83:B86"/>
    <mergeCell ref="B161:B163"/>
    <mergeCell ref="B158:B160"/>
    <mergeCell ref="A152:A163"/>
    <mergeCell ref="A116:A131"/>
    <mergeCell ref="B137:B141"/>
    <mergeCell ref="B142:B146"/>
    <mergeCell ref="B152:B154"/>
    <mergeCell ref="B155:B157"/>
    <mergeCell ref="B116:B119"/>
    <mergeCell ref="B120:B123"/>
    <mergeCell ref="B124:B127"/>
    <mergeCell ref="B128:B131"/>
    <mergeCell ref="B132:B136"/>
    <mergeCell ref="B147:B151"/>
    <mergeCell ref="A132:A151"/>
    <mergeCell ref="B104:B109"/>
    <mergeCell ref="B52:B57"/>
    <mergeCell ref="B58:B60"/>
    <mergeCell ref="A27:A60"/>
    <mergeCell ref="B47:B51"/>
    <mergeCell ref="B43:B44"/>
    <mergeCell ref="B45:B46"/>
    <mergeCell ref="B27:B30"/>
    <mergeCell ref="B31:B34"/>
    <mergeCell ref="B35:B38"/>
    <mergeCell ref="B39:B40"/>
    <mergeCell ref="B61:B64"/>
    <mergeCell ref="B65:B68"/>
    <mergeCell ref="B69:B72"/>
    <mergeCell ref="B75:B76"/>
    <mergeCell ref="B77:B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topLeftCell="A31" zoomScale="85" zoomScaleNormal="85" workbookViewId="0">
      <selection activeCell="L19" sqref="L19"/>
    </sheetView>
  </sheetViews>
  <sheetFormatPr baseColWidth="10" defaultRowHeight="15" x14ac:dyDescent="0.25"/>
  <cols>
    <col min="1" max="1" width="5.85546875" customWidth="1"/>
    <col min="2" max="2" width="28.42578125" style="27" bestFit="1" customWidth="1"/>
    <col min="3" max="23" width="7.7109375" customWidth="1"/>
  </cols>
  <sheetData>
    <row r="1" spans="1:23" s="135" customFormat="1" x14ac:dyDescent="0.25">
      <c r="B1" s="135" t="s">
        <v>105</v>
      </c>
    </row>
    <row r="3" spans="1:23" x14ac:dyDescent="0.25">
      <c r="A3" s="5"/>
      <c r="B3" s="78" t="s">
        <v>110</v>
      </c>
      <c r="C3" s="173" t="s">
        <v>115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5"/>
      <c r="R3" s="173" t="s">
        <v>109</v>
      </c>
      <c r="S3" s="174"/>
      <c r="T3" s="174"/>
      <c r="U3" s="174"/>
      <c r="V3" s="174"/>
      <c r="W3" s="175"/>
    </row>
    <row r="4" spans="1:23" ht="45.75" customHeight="1" x14ac:dyDescent="0.25">
      <c r="A4" s="1"/>
      <c r="B4" s="78" t="s">
        <v>1</v>
      </c>
      <c r="C4" s="176" t="s">
        <v>114</v>
      </c>
      <c r="D4" s="176"/>
      <c r="E4" s="176"/>
      <c r="F4" s="176"/>
      <c r="G4" s="176"/>
      <c r="H4" s="176"/>
      <c r="I4" s="177" t="s">
        <v>118</v>
      </c>
      <c r="J4" s="176"/>
      <c r="K4" s="176"/>
      <c r="L4" s="178" t="s">
        <v>116</v>
      </c>
      <c r="M4" s="179"/>
      <c r="N4" s="179"/>
      <c r="O4" s="179"/>
      <c r="P4" s="179"/>
      <c r="Q4" s="180"/>
      <c r="R4" s="178" t="s">
        <v>117</v>
      </c>
      <c r="S4" s="174"/>
      <c r="T4" s="174"/>
      <c r="U4" s="174"/>
      <c r="V4" s="174"/>
      <c r="W4" s="175"/>
    </row>
    <row r="5" spans="1:23" x14ac:dyDescent="0.25">
      <c r="A5" s="1"/>
      <c r="B5" s="78" t="s">
        <v>23</v>
      </c>
      <c r="C5" s="176" t="s">
        <v>2</v>
      </c>
      <c r="D5" s="176"/>
      <c r="E5" s="176"/>
      <c r="F5" s="176" t="s">
        <v>3</v>
      </c>
      <c r="G5" s="176"/>
      <c r="H5" s="176"/>
      <c r="I5" s="176" t="s">
        <v>2</v>
      </c>
      <c r="J5" s="176"/>
      <c r="K5" s="176"/>
      <c r="L5" s="176" t="s">
        <v>2</v>
      </c>
      <c r="M5" s="176"/>
      <c r="N5" s="176"/>
      <c r="O5" s="176" t="s">
        <v>3</v>
      </c>
      <c r="P5" s="176"/>
      <c r="Q5" s="176"/>
      <c r="R5" s="176" t="s">
        <v>2</v>
      </c>
      <c r="S5" s="176"/>
      <c r="T5" s="176"/>
      <c r="U5" s="173" t="s">
        <v>3</v>
      </c>
      <c r="V5" s="174"/>
      <c r="W5" s="175"/>
    </row>
    <row r="6" spans="1:23" x14ac:dyDescent="0.25">
      <c r="A6" s="1"/>
      <c r="B6" s="78" t="s">
        <v>0</v>
      </c>
      <c r="C6" s="3">
        <v>0.1</v>
      </c>
      <c r="D6" s="3">
        <v>0.2</v>
      </c>
      <c r="E6" s="3">
        <v>0.3</v>
      </c>
      <c r="F6" s="3">
        <v>0.1</v>
      </c>
      <c r="G6" s="3">
        <v>0.2</v>
      </c>
      <c r="H6" s="3">
        <v>0.3</v>
      </c>
      <c r="I6" s="4">
        <v>0.1</v>
      </c>
      <c r="J6" s="4">
        <v>0.2</v>
      </c>
      <c r="K6" s="4">
        <v>0.3</v>
      </c>
      <c r="L6" s="4">
        <v>0.1</v>
      </c>
      <c r="M6" s="4">
        <v>0.2</v>
      </c>
      <c r="N6" s="4">
        <v>0.3</v>
      </c>
      <c r="O6" s="4">
        <v>0.1</v>
      </c>
      <c r="P6" s="4">
        <v>0.2</v>
      </c>
      <c r="Q6" s="4">
        <v>0.3</v>
      </c>
      <c r="R6" s="4">
        <v>0.1</v>
      </c>
      <c r="S6" s="4">
        <v>0.2</v>
      </c>
      <c r="T6" s="4">
        <v>0.3</v>
      </c>
      <c r="U6" s="4">
        <v>0.1</v>
      </c>
      <c r="V6" s="4">
        <v>0.2</v>
      </c>
      <c r="W6" s="4">
        <v>0.3</v>
      </c>
    </row>
    <row r="7" spans="1:23" x14ac:dyDescent="0.25">
      <c r="A7" s="24"/>
      <c r="B7" s="130" t="s">
        <v>48</v>
      </c>
      <c r="C7" s="25">
        <f>Parameters!$B$14</f>
        <v>6</v>
      </c>
      <c r="D7" s="25">
        <f>Parameters!$B$14</f>
        <v>6</v>
      </c>
      <c r="E7" s="25">
        <f>Parameters!$B$14</f>
        <v>6</v>
      </c>
      <c r="F7" s="25">
        <f>Parameters!$C$14</f>
        <v>3</v>
      </c>
      <c r="G7" s="25">
        <f>Parameters!$C$14</f>
        <v>3</v>
      </c>
      <c r="H7" s="25">
        <f>Parameters!$C$14</f>
        <v>3</v>
      </c>
      <c r="I7" s="25">
        <f>Parameters!$B$14</f>
        <v>6</v>
      </c>
      <c r="J7" s="25">
        <f>Parameters!$B$14</f>
        <v>6</v>
      </c>
      <c r="K7" s="25">
        <f>Parameters!$B$14</f>
        <v>6</v>
      </c>
      <c r="L7" s="25">
        <f>Parameters!$B$14</f>
        <v>6</v>
      </c>
      <c r="M7" s="25">
        <f>Parameters!$B$14</f>
        <v>6</v>
      </c>
      <c r="N7" s="25">
        <f>Parameters!$B$14</f>
        <v>6</v>
      </c>
      <c r="O7" s="25">
        <f>Parameters!$C$14</f>
        <v>3</v>
      </c>
      <c r="P7" s="25">
        <f>Parameters!$C$14</f>
        <v>3</v>
      </c>
      <c r="Q7" s="25">
        <f>Parameters!$C$14</f>
        <v>3</v>
      </c>
      <c r="R7" s="25">
        <f>Parameters!$B$14</f>
        <v>6</v>
      </c>
      <c r="S7" s="25">
        <f>Parameters!$B$14</f>
        <v>6</v>
      </c>
      <c r="T7" s="25">
        <f>Parameters!$B$14</f>
        <v>6</v>
      </c>
      <c r="U7" s="25">
        <f>Parameters!$C$14</f>
        <v>3</v>
      </c>
      <c r="V7" s="25">
        <f>Parameters!$C$14</f>
        <v>3</v>
      </c>
      <c r="W7" s="25">
        <f>Parameters!$C$14</f>
        <v>3</v>
      </c>
    </row>
    <row r="8" spans="1:23" x14ac:dyDescent="0.25">
      <c r="A8" s="5"/>
      <c r="B8" s="16" t="s">
        <v>46</v>
      </c>
      <c r="C8" s="26">
        <f>Parameters!$B$13-Parameters!$B$5</f>
        <v>22</v>
      </c>
      <c r="D8" s="26">
        <f>Parameters!$B$13-Parameters!$B$5</f>
        <v>22</v>
      </c>
      <c r="E8" s="26">
        <f>Parameters!$B$13-Parameters!$B$5</f>
        <v>22</v>
      </c>
      <c r="F8" s="26">
        <f>Parameters!$C$13-Parameters!$B$5</f>
        <v>32</v>
      </c>
      <c r="G8" s="26">
        <f>Parameters!$C$13-Parameters!$B$5</f>
        <v>32</v>
      </c>
      <c r="H8" s="26">
        <f>Parameters!$C$13-Parameters!$B$5</f>
        <v>32</v>
      </c>
      <c r="I8" s="26">
        <f>Parameters!$B$13-Parameters!$B$5</f>
        <v>22</v>
      </c>
      <c r="J8" s="26">
        <f>Parameters!$B$13-Parameters!$B$5</f>
        <v>22</v>
      </c>
      <c r="K8" s="26">
        <f>Parameters!$B$13-Parameters!$B$5</f>
        <v>22</v>
      </c>
      <c r="L8" s="26">
        <f>Parameters!$B$13-Parameters!$B$5</f>
        <v>22</v>
      </c>
      <c r="M8" s="26">
        <f>Parameters!$B$13-Parameters!$B$5</f>
        <v>22</v>
      </c>
      <c r="N8" s="26">
        <f>Parameters!$B$13-Parameters!$B$5</f>
        <v>22</v>
      </c>
      <c r="O8" s="26">
        <f>Parameters!$C$13-Parameters!$B$5</f>
        <v>32</v>
      </c>
      <c r="P8" s="26">
        <f>Parameters!$C$13-Parameters!$B$5</f>
        <v>32</v>
      </c>
      <c r="Q8" s="26">
        <f>Parameters!$C$13-Parameters!$B$5</f>
        <v>32</v>
      </c>
      <c r="R8" s="26">
        <f>Parameters!$B$13-Parameters!$B$5</f>
        <v>22</v>
      </c>
      <c r="S8" s="26">
        <f>Parameters!$B$13-Parameters!$B$5</f>
        <v>22</v>
      </c>
      <c r="T8" s="26">
        <f>Parameters!$B$13-Parameters!$B$5</f>
        <v>22</v>
      </c>
      <c r="U8" s="26">
        <f>Parameters!$C$13-Parameters!$B$5</f>
        <v>32</v>
      </c>
      <c r="V8" s="26">
        <f>Parameters!$C$13-Parameters!$B$5</f>
        <v>32</v>
      </c>
      <c r="W8" s="26">
        <f>Parameters!$C$13-Parameters!$B$5</f>
        <v>32</v>
      </c>
    </row>
    <row r="9" spans="1:23" x14ac:dyDescent="0.25">
      <c r="A9" s="5"/>
      <c r="B9" s="78" t="s">
        <v>107</v>
      </c>
      <c r="C9" s="20">
        <f>2*C10</f>
        <v>28.51</v>
      </c>
      <c r="D9" s="20">
        <f t="shared" ref="D9:Q9" si="0">2*D10</f>
        <v>19.902000000000001</v>
      </c>
      <c r="E9" s="20">
        <f t="shared" si="0"/>
        <v>16.756</v>
      </c>
      <c r="F9" s="20">
        <f t="shared" si="0"/>
        <v>64.224000000000004</v>
      </c>
      <c r="G9" s="20">
        <f t="shared" si="0"/>
        <v>46.378</v>
      </c>
      <c r="H9" s="20">
        <f t="shared" si="0"/>
        <v>37.524000000000001</v>
      </c>
      <c r="I9" s="20">
        <f t="shared" si="0"/>
        <v>4</v>
      </c>
      <c r="J9" s="20">
        <f t="shared" si="0"/>
        <v>2.6320000000000001</v>
      </c>
      <c r="K9" s="20">
        <f t="shared" si="0"/>
        <v>1.96</v>
      </c>
      <c r="L9" s="20">
        <f t="shared" si="0"/>
        <v>19.902000000000001</v>
      </c>
      <c r="M9" s="20">
        <f t="shared" si="0"/>
        <v>13.914</v>
      </c>
      <c r="N9" s="20">
        <f t="shared" si="0"/>
        <v>9.3179999999999996</v>
      </c>
      <c r="O9" s="20">
        <f t="shared" si="0"/>
        <v>46.378</v>
      </c>
      <c r="P9" s="20">
        <f t="shared" si="0"/>
        <v>29.905999999999999</v>
      </c>
      <c r="Q9" s="20">
        <f t="shared" si="0"/>
        <v>19.771999999999998</v>
      </c>
      <c r="R9" s="18">
        <f>R10</f>
        <v>19.902000000000001</v>
      </c>
      <c r="S9" s="18">
        <f t="shared" ref="S9:W9" si="1">S10</f>
        <v>13.914</v>
      </c>
      <c r="T9" s="18">
        <f t="shared" si="1"/>
        <v>9.3179999999999996</v>
      </c>
      <c r="U9" s="18">
        <f t="shared" si="1"/>
        <v>46.378</v>
      </c>
      <c r="V9" s="18">
        <f t="shared" si="1"/>
        <v>29.905999999999999</v>
      </c>
      <c r="W9" s="18">
        <f t="shared" si="1"/>
        <v>19.771999999999998</v>
      </c>
    </row>
    <row r="10" spans="1:23" x14ac:dyDescent="0.25">
      <c r="A10" s="5"/>
      <c r="B10" s="78" t="s">
        <v>108</v>
      </c>
      <c r="C10" s="20">
        <v>14.255000000000001</v>
      </c>
      <c r="D10" s="20">
        <v>9.9510000000000005</v>
      </c>
      <c r="E10" s="20">
        <v>8.3780000000000001</v>
      </c>
      <c r="F10" s="20">
        <v>32.112000000000002</v>
      </c>
      <c r="G10" s="20">
        <v>23.189</v>
      </c>
      <c r="H10" s="20">
        <v>18.762</v>
      </c>
      <c r="I10" s="18">
        <v>2</v>
      </c>
      <c r="J10" s="18">
        <v>1.3160000000000001</v>
      </c>
      <c r="K10" s="18">
        <v>0.98</v>
      </c>
      <c r="L10" s="18">
        <v>9.9510000000000005</v>
      </c>
      <c r="M10" s="18">
        <v>6.9569999999999999</v>
      </c>
      <c r="N10" s="18">
        <v>4.6589999999999998</v>
      </c>
      <c r="O10" s="18">
        <v>23.189</v>
      </c>
      <c r="P10" s="18">
        <v>14.952999999999999</v>
      </c>
      <c r="Q10" s="18">
        <v>9.8859999999999992</v>
      </c>
      <c r="R10" s="18">
        <f>L10*2</f>
        <v>19.902000000000001</v>
      </c>
      <c r="S10" s="18">
        <f t="shared" ref="S10:V10" si="2">M10*2</f>
        <v>13.914</v>
      </c>
      <c r="T10" s="18">
        <f t="shared" si="2"/>
        <v>9.3179999999999996</v>
      </c>
      <c r="U10" s="18">
        <f t="shared" si="2"/>
        <v>46.378</v>
      </c>
      <c r="V10" s="18">
        <f t="shared" si="2"/>
        <v>29.905999999999999</v>
      </c>
      <c r="W10" s="18">
        <f>Q10*2</f>
        <v>19.771999999999998</v>
      </c>
    </row>
    <row r="11" spans="1:23" x14ac:dyDescent="0.25">
      <c r="A11" s="5"/>
      <c r="B11" s="78" t="s">
        <v>19</v>
      </c>
      <c r="C11" s="20">
        <v>185.9</v>
      </c>
      <c r="D11" s="20">
        <v>177.2</v>
      </c>
      <c r="E11" s="20">
        <v>173.2</v>
      </c>
      <c r="F11" s="20">
        <v>192.9</v>
      </c>
      <c r="G11" s="20">
        <v>184.5</v>
      </c>
      <c r="H11" s="20">
        <v>179.2</v>
      </c>
      <c r="I11" s="18">
        <v>145.80000000000001</v>
      </c>
      <c r="J11" s="18">
        <v>139.5</v>
      </c>
      <c r="K11" s="18">
        <v>135</v>
      </c>
      <c r="L11" s="18">
        <v>177.2</v>
      </c>
      <c r="M11" s="18">
        <v>168.9</v>
      </c>
      <c r="N11" s="18">
        <v>160.5</v>
      </c>
      <c r="O11" s="18">
        <v>184.5</v>
      </c>
      <c r="P11" s="18">
        <v>173.6</v>
      </c>
      <c r="Q11" s="18">
        <v>163.6</v>
      </c>
      <c r="R11" s="18">
        <v>194.32</v>
      </c>
      <c r="S11" s="18">
        <v>185.4</v>
      </c>
      <c r="T11" s="18">
        <v>175.7</v>
      </c>
      <c r="U11" s="18">
        <v>202.85</v>
      </c>
      <c r="V11" s="18">
        <v>191.1</v>
      </c>
      <c r="W11" s="18">
        <v>180.56</v>
      </c>
    </row>
    <row r="12" spans="1:23" ht="15" customHeight="1" x14ac:dyDescent="0.25">
      <c r="B12" s="78" t="s">
        <v>12</v>
      </c>
      <c r="C12" s="18">
        <f t="shared" ref="C12:W12" si="3">DEGREES(ATAN(C8/(C10*1000)))</f>
        <v>8.8425545318669321E-2</v>
      </c>
      <c r="D12" s="18">
        <f t="shared" si="3"/>
        <v>0.12667119843219077</v>
      </c>
      <c r="E12" s="18">
        <f t="shared" si="3"/>
        <v>0.15045407639431149</v>
      </c>
      <c r="F12" s="18">
        <f t="shared" si="3"/>
        <v>5.7095924810654695E-2</v>
      </c>
      <c r="G12" s="18">
        <f t="shared" si="3"/>
        <v>7.9066099469406362E-2</v>
      </c>
      <c r="H12" s="18">
        <f t="shared" si="3"/>
        <v>9.7722160035188022E-2</v>
      </c>
      <c r="I12" s="18">
        <f t="shared" si="3"/>
        <v>0.63022815626174389</v>
      </c>
      <c r="J12" s="18">
        <f t="shared" si="3"/>
        <v>0.95774296714681306</v>
      </c>
      <c r="K12" s="18">
        <f t="shared" si="3"/>
        <v>1.2860157819288005</v>
      </c>
      <c r="L12" s="18">
        <f t="shared" si="3"/>
        <v>0.12667119843219077</v>
      </c>
      <c r="M12" s="18">
        <f t="shared" si="3"/>
        <v>0.18118484226094797</v>
      </c>
      <c r="N12" s="18">
        <f t="shared" si="3"/>
        <v>0.27055114415378312</v>
      </c>
      <c r="O12" s="18">
        <f t="shared" si="3"/>
        <v>7.9066099469406362E-2</v>
      </c>
      <c r="P12" s="18">
        <f t="shared" si="3"/>
        <v>0.12261500337587851</v>
      </c>
      <c r="Q12" s="18">
        <f t="shared" si="3"/>
        <v>0.18546009923798526</v>
      </c>
      <c r="R12" s="18">
        <f t="shared" si="3"/>
        <v>6.3335676608602731E-2</v>
      </c>
      <c r="S12" s="18">
        <f t="shared" si="3"/>
        <v>9.0592647611289726E-2</v>
      </c>
      <c r="T12" s="18">
        <f t="shared" si="3"/>
        <v>0.13527632615319554</v>
      </c>
      <c r="U12" s="18">
        <f t="shared" si="3"/>
        <v>3.9533068555408654E-2</v>
      </c>
      <c r="V12" s="18">
        <f t="shared" si="3"/>
        <v>6.130757188130849E-2</v>
      </c>
      <c r="W12" s="18">
        <f t="shared" si="3"/>
        <v>9.2730292513307125E-2</v>
      </c>
    </row>
    <row r="13" spans="1:23" x14ac:dyDescent="0.25">
      <c r="A13" s="127"/>
      <c r="B13" s="78" t="s">
        <v>47</v>
      </c>
      <c r="C13" s="20">
        <f t="shared" ref="C13:W13" si="4">C12-C7</f>
        <v>-5.9115744546813307</v>
      </c>
      <c r="D13" s="20">
        <f t="shared" si="4"/>
        <v>-5.8733288015678093</v>
      </c>
      <c r="E13" s="20">
        <f t="shared" si="4"/>
        <v>-5.8495459236056888</v>
      </c>
      <c r="F13" s="20">
        <f t="shared" si="4"/>
        <v>-2.9429040751893454</v>
      </c>
      <c r="G13" s="20">
        <f t="shared" si="4"/>
        <v>-2.9209339005305934</v>
      </c>
      <c r="H13" s="20">
        <f t="shared" si="4"/>
        <v>-2.9022778399648121</v>
      </c>
      <c r="I13" s="20">
        <f t="shared" si="4"/>
        <v>-5.3697718437382562</v>
      </c>
      <c r="J13" s="20">
        <f t="shared" si="4"/>
        <v>-5.042257032853187</v>
      </c>
      <c r="K13" s="20">
        <f t="shared" si="4"/>
        <v>-4.7139842180711993</v>
      </c>
      <c r="L13" s="20">
        <f t="shared" si="4"/>
        <v>-5.8733288015678093</v>
      </c>
      <c r="M13" s="20">
        <f t="shared" si="4"/>
        <v>-5.8188151577390519</v>
      </c>
      <c r="N13" s="20">
        <f t="shared" si="4"/>
        <v>-5.7294488558462167</v>
      </c>
      <c r="O13" s="20">
        <f t="shared" si="4"/>
        <v>-2.9209339005305934</v>
      </c>
      <c r="P13" s="20">
        <f t="shared" si="4"/>
        <v>-2.8773849966241216</v>
      </c>
      <c r="Q13" s="20">
        <f t="shared" si="4"/>
        <v>-2.8145399007620147</v>
      </c>
      <c r="R13" s="20">
        <f t="shared" si="4"/>
        <v>-5.9366643233913976</v>
      </c>
      <c r="S13" s="20">
        <f t="shared" si="4"/>
        <v>-5.9094073523887101</v>
      </c>
      <c r="T13" s="20">
        <f t="shared" si="4"/>
        <v>-5.8647236738468047</v>
      </c>
      <c r="U13" s="20">
        <f t="shared" si="4"/>
        <v>-2.9604669314445915</v>
      </c>
      <c r="V13" s="20">
        <f t="shared" si="4"/>
        <v>-2.9386924281186917</v>
      </c>
      <c r="W13" s="20">
        <f t="shared" si="4"/>
        <v>-2.9072697074866927</v>
      </c>
    </row>
    <row r="14" spans="1:23" x14ac:dyDescent="0.25">
      <c r="A14" s="160" t="s">
        <v>22</v>
      </c>
      <c r="B14" s="78" t="s">
        <v>4</v>
      </c>
      <c r="C14" s="20">
        <v>-140.69999999999999</v>
      </c>
      <c r="D14" s="20">
        <v>-131.80000000000001</v>
      </c>
      <c r="E14" s="20">
        <v>-127.7</v>
      </c>
      <c r="F14" s="20">
        <v>-134.1</v>
      </c>
      <c r="G14" s="20">
        <v>-125.8</v>
      </c>
      <c r="H14" s="20">
        <v>-120.4</v>
      </c>
      <c r="I14" s="18">
        <v>-99.1</v>
      </c>
      <c r="J14" s="18">
        <v>-91.9</v>
      </c>
      <c r="K14" s="18">
        <v>-86.7</v>
      </c>
      <c r="L14" s="18">
        <v>-131.69999999999999</v>
      </c>
      <c r="M14" s="18">
        <v>-123.2</v>
      </c>
      <c r="N14" s="18">
        <v>-114.8</v>
      </c>
      <c r="O14" s="18">
        <v>-125.7</v>
      </c>
      <c r="P14" s="18">
        <v>-114.7</v>
      </c>
      <c r="Q14" s="18">
        <v>-104.8</v>
      </c>
      <c r="R14" s="18">
        <v>-149.08000000000001</v>
      </c>
      <c r="S14" s="18">
        <v>-140.09</v>
      </c>
      <c r="T14" s="18">
        <v>-130.12</v>
      </c>
      <c r="U14" s="18">
        <v>-144.11000000000001</v>
      </c>
      <c r="V14" s="18">
        <v>-132.25</v>
      </c>
      <c r="W14" s="18">
        <v>-121.75</v>
      </c>
    </row>
    <row r="15" spans="1:23" x14ac:dyDescent="0.25">
      <c r="A15" s="161"/>
      <c r="B15" s="78" t="s">
        <v>8</v>
      </c>
      <c r="C15" s="131">
        <f>C14+77.21+20*LOG10(3600)-10*LOG10(80/5)</f>
        <v>-4.4051498112135032</v>
      </c>
      <c r="D15" s="131">
        <f t="shared" ref="D15:W15" si="5">D14+77.21+20*LOG10(3600)-10*LOG10(80/5)</f>
        <v>4.494850188786474</v>
      </c>
      <c r="E15" s="131">
        <f t="shared" si="5"/>
        <v>8.5948501887864825</v>
      </c>
      <c r="F15" s="131">
        <f t="shared" si="5"/>
        <v>2.1948501887864911</v>
      </c>
      <c r="G15" s="131">
        <f t="shared" si="5"/>
        <v>10.494850188786488</v>
      </c>
      <c r="H15" s="131">
        <f t="shared" si="5"/>
        <v>15.89485018878648</v>
      </c>
      <c r="I15" s="131">
        <f t="shared" si="5"/>
        <v>37.194850188786489</v>
      </c>
      <c r="J15" s="131">
        <f t="shared" si="5"/>
        <v>44.394850188786478</v>
      </c>
      <c r="K15" s="131">
        <f t="shared" si="5"/>
        <v>49.594850188786481</v>
      </c>
      <c r="L15" s="131">
        <f t="shared" si="5"/>
        <v>4.5948501887864968</v>
      </c>
      <c r="M15" s="131">
        <f t="shared" si="5"/>
        <v>13.094850188786483</v>
      </c>
      <c r="N15" s="131">
        <f t="shared" si="5"/>
        <v>21.494850188786486</v>
      </c>
      <c r="O15" s="131">
        <f t="shared" si="5"/>
        <v>10.594850188786483</v>
      </c>
      <c r="P15" s="131">
        <f t="shared" si="5"/>
        <v>21.594850188786481</v>
      </c>
      <c r="Q15" s="131">
        <f t="shared" si="5"/>
        <v>31.494850188786486</v>
      </c>
      <c r="R15" s="131">
        <f t="shared" si="5"/>
        <v>-12.785149811213527</v>
      </c>
      <c r="S15" s="131">
        <f t="shared" si="5"/>
        <v>-3.795149811213518</v>
      </c>
      <c r="T15" s="131">
        <f t="shared" si="5"/>
        <v>6.1748501887864808</v>
      </c>
      <c r="U15" s="131">
        <f t="shared" si="5"/>
        <v>-7.8151498112135283</v>
      </c>
      <c r="V15" s="131">
        <f t="shared" si="5"/>
        <v>4.0448501887864854</v>
      </c>
      <c r="W15" s="131">
        <f t="shared" si="5"/>
        <v>14.544850188786485</v>
      </c>
    </row>
    <row r="16" spans="1:23" x14ac:dyDescent="0.25">
      <c r="A16" s="161"/>
      <c r="B16" s="78" t="s">
        <v>5</v>
      </c>
      <c r="C16" s="20">
        <f>Parameters!$E$2+24-2-C11</f>
        <v>-110.64031267727719</v>
      </c>
      <c r="D16" s="20">
        <f>Parameters!$E$2+24-2-D11</f>
        <v>-101.94031267727718</v>
      </c>
      <c r="E16" s="20">
        <f>Parameters!$E$2+24-2-E11</f>
        <v>-97.940312677277177</v>
      </c>
      <c r="F16" s="20">
        <f>Parameters!$E$2+24-2-F11</f>
        <v>-117.64031267727719</v>
      </c>
      <c r="G16" s="20">
        <f>Parameters!$E$2+24-2-G11</f>
        <v>-109.24031267727719</v>
      </c>
      <c r="H16" s="20">
        <f>Parameters!$E$2+24-2-H11</f>
        <v>-103.94031267727718</v>
      </c>
      <c r="I16" s="20">
        <f>Parameters!$E$2+24-2-I11</f>
        <v>-70.5403126772772</v>
      </c>
      <c r="J16" s="20">
        <f>Parameters!$E$2+24-2-J11</f>
        <v>-64.240312677277188</v>
      </c>
      <c r="K16" s="20">
        <f>Parameters!$E$2+24-2-K11</f>
        <v>-59.740312677277188</v>
      </c>
      <c r="L16" s="20">
        <f>Parameters!$E$2+24-2-L11</f>
        <v>-101.94031267727718</v>
      </c>
      <c r="M16" s="20">
        <f>Parameters!$E$2+24-2-M11</f>
        <v>-93.640312677277194</v>
      </c>
      <c r="N16" s="20">
        <f>Parameters!$E$2+24-2-N11</f>
        <v>-85.240312677277188</v>
      </c>
      <c r="O16" s="20">
        <f>Parameters!$E$2+24-2-O11</f>
        <v>-109.24031267727719</v>
      </c>
      <c r="P16" s="20">
        <f>Parameters!$E$2+24-2-P11</f>
        <v>-98.340312677277183</v>
      </c>
      <c r="Q16" s="20">
        <f>Parameters!$E$2+24-2-Q11</f>
        <v>-88.340312677277183</v>
      </c>
      <c r="R16" s="20">
        <f>Parameters!$E$2+24-2-R11</f>
        <v>-119.06031267727718</v>
      </c>
      <c r="S16" s="20">
        <f>Parameters!$E$2+24-2-S11</f>
        <v>-110.14031267727719</v>
      </c>
      <c r="T16" s="20">
        <f>Parameters!$E$2+24-2-T11</f>
        <v>-100.44031267727718</v>
      </c>
      <c r="U16" s="20">
        <f>Parameters!$E$2+24-2-U11</f>
        <v>-127.59031267727718</v>
      </c>
      <c r="V16" s="20">
        <f>Parameters!$E$2+24-2-V11</f>
        <v>-115.84031267727718</v>
      </c>
      <c r="W16" s="20">
        <f>Parameters!$E$2+24-2-W11</f>
        <v>-105.30031267727719</v>
      </c>
    </row>
    <row r="17" spans="1:23" x14ac:dyDescent="0.25">
      <c r="A17" s="162"/>
      <c r="B17" s="78" t="s">
        <v>26</v>
      </c>
      <c r="C17" s="29">
        <f>C16+77.21+20*LOG10(3600)-10*LOG10(80/5)</f>
        <v>25.65453751150929</v>
      </c>
      <c r="D17" s="29">
        <f t="shared" ref="D17:W17" si="6">D16+77.21+20*LOG10(3600)-10*LOG10(80/5)</f>
        <v>34.354537511509307</v>
      </c>
      <c r="E17" s="29">
        <f t="shared" si="6"/>
        <v>38.354537511509307</v>
      </c>
      <c r="F17" s="29">
        <f t="shared" si="6"/>
        <v>18.65453751150929</v>
      </c>
      <c r="G17" s="29">
        <f t="shared" si="6"/>
        <v>27.054537511509295</v>
      </c>
      <c r="H17" s="29">
        <f t="shared" si="6"/>
        <v>32.354537511509307</v>
      </c>
      <c r="I17" s="29">
        <f t="shared" si="6"/>
        <v>65.754537511509284</v>
      </c>
      <c r="J17" s="29">
        <f t="shared" si="6"/>
        <v>72.054537511509295</v>
      </c>
      <c r="K17" s="29">
        <f t="shared" si="6"/>
        <v>76.554537511509295</v>
      </c>
      <c r="L17" s="29">
        <f t="shared" si="6"/>
        <v>34.354537511509307</v>
      </c>
      <c r="M17" s="29">
        <f t="shared" si="6"/>
        <v>42.65453751150929</v>
      </c>
      <c r="N17" s="29">
        <f t="shared" si="6"/>
        <v>51.054537511509295</v>
      </c>
      <c r="O17" s="29">
        <f t="shared" si="6"/>
        <v>27.054537511509295</v>
      </c>
      <c r="P17" s="29">
        <f t="shared" si="6"/>
        <v>37.954537511509301</v>
      </c>
      <c r="Q17" s="29">
        <f t="shared" si="6"/>
        <v>47.954537511509301</v>
      </c>
      <c r="R17" s="29">
        <f t="shared" si="6"/>
        <v>17.234537511509302</v>
      </c>
      <c r="S17" s="29">
        <f t="shared" si="6"/>
        <v>26.15453751150929</v>
      </c>
      <c r="T17" s="29">
        <f t="shared" si="6"/>
        <v>35.854537511509307</v>
      </c>
      <c r="U17" s="29">
        <f t="shared" si="6"/>
        <v>8.7045375115093027</v>
      </c>
      <c r="V17" s="29">
        <f t="shared" si="6"/>
        <v>20.454537511509301</v>
      </c>
      <c r="W17" s="29">
        <f t="shared" si="6"/>
        <v>30.994537511509293</v>
      </c>
    </row>
    <row r="18" spans="1:23" x14ac:dyDescent="0.25">
      <c r="A18" s="163" t="s">
        <v>20</v>
      </c>
      <c r="B18" s="78" t="s">
        <v>24</v>
      </c>
      <c r="C18" s="128">
        <v>5.8219914638945287</v>
      </c>
      <c r="D18" s="128">
        <v>5.7493247229788373</v>
      </c>
      <c r="E18" s="128">
        <v>5.7041372548508082</v>
      </c>
      <c r="F18" s="128">
        <v>1.4954651786476894</v>
      </c>
      <c r="G18" s="128">
        <v>1.478328442413863</v>
      </c>
      <c r="H18" s="128">
        <v>1.4637767151725534</v>
      </c>
      <c r="I18" s="20">
        <v>4.7925665031026865</v>
      </c>
      <c r="J18" s="20">
        <v>4.1702883624210552</v>
      </c>
      <c r="K18" s="20">
        <v>3.6724000000000001</v>
      </c>
      <c r="L18" s="18">
        <v>5.7493247229788373</v>
      </c>
      <c r="M18" s="18">
        <v>5.6457487997041991</v>
      </c>
      <c r="N18" s="18">
        <v>5.4759528261078119</v>
      </c>
      <c r="O18" s="18">
        <v>1.478328442413863</v>
      </c>
      <c r="P18" s="18">
        <v>1.4443602973668148</v>
      </c>
      <c r="Q18" s="18">
        <v>1.3953411225943715</v>
      </c>
      <c r="R18" s="18">
        <v>5.8696501202037039</v>
      </c>
      <c r="S18" s="18">
        <v>5.8178244725598409</v>
      </c>
      <c r="T18" s="18">
        <v>5.7330301356876463</v>
      </c>
      <c r="U18" s="18">
        <v>1.5091655362285359</v>
      </c>
      <c r="V18" s="18">
        <v>1.4921864891006937</v>
      </c>
      <c r="W18" s="18">
        <v>1.4676630547428238</v>
      </c>
    </row>
    <row r="19" spans="1:23" x14ac:dyDescent="0.25">
      <c r="A19" s="164"/>
      <c r="B19" s="78" t="s">
        <v>14</v>
      </c>
      <c r="C19" s="128">
        <f t="shared" ref="C19:W19" si="7">17-C18</f>
        <v>11.178008536105471</v>
      </c>
      <c r="D19" s="128">
        <f t="shared" si="7"/>
        <v>11.250675277021163</v>
      </c>
      <c r="E19" s="128">
        <f t="shared" si="7"/>
        <v>11.295862745149192</v>
      </c>
      <c r="F19" s="128">
        <f t="shared" si="7"/>
        <v>15.50453482135231</v>
      </c>
      <c r="G19" s="128">
        <f t="shared" si="7"/>
        <v>15.521671557586137</v>
      </c>
      <c r="H19" s="128">
        <f t="shared" si="7"/>
        <v>15.536223284827447</v>
      </c>
      <c r="I19" s="128">
        <f t="shared" si="7"/>
        <v>12.207433496897313</v>
      </c>
      <c r="J19" s="128">
        <f t="shared" si="7"/>
        <v>12.829711637578946</v>
      </c>
      <c r="K19" s="128">
        <f t="shared" si="7"/>
        <v>13.3276</v>
      </c>
      <c r="L19" s="128">
        <f t="shared" si="7"/>
        <v>11.250675277021163</v>
      </c>
      <c r="M19" s="128">
        <f t="shared" si="7"/>
        <v>11.354251200295801</v>
      </c>
      <c r="N19" s="128">
        <f t="shared" si="7"/>
        <v>11.524047173892189</v>
      </c>
      <c r="O19" s="128">
        <f t="shared" si="7"/>
        <v>15.521671557586137</v>
      </c>
      <c r="P19" s="128">
        <f t="shared" si="7"/>
        <v>15.555639702633185</v>
      </c>
      <c r="Q19" s="128">
        <f t="shared" si="7"/>
        <v>15.604658877405628</v>
      </c>
      <c r="R19" s="128">
        <f t="shared" si="7"/>
        <v>11.130349879796295</v>
      </c>
      <c r="S19" s="128">
        <f t="shared" si="7"/>
        <v>11.182175527440158</v>
      </c>
      <c r="T19" s="128">
        <f t="shared" si="7"/>
        <v>11.266969864312355</v>
      </c>
      <c r="U19" s="128">
        <f t="shared" si="7"/>
        <v>15.490834463771463</v>
      </c>
      <c r="V19" s="128">
        <f t="shared" si="7"/>
        <v>15.507813510899306</v>
      </c>
      <c r="W19" s="128">
        <f t="shared" si="7"/>
        <v>15.532336945257176</v>
      </c>
    </row>
    <row r="20" spans="1:23" x14ac:dyDescent="0.25">
      <c r="A20" s="164"/>
      <c r="B20" s="79" t="s">
        <v>16</v>
      </c>
      <c r="C20" s="18">
        <f t="shared" ref="C20:W20" si="8">19-C11+C19-2</f>
        <v>-157.72199146389454</v>
      </c>
      <c r="D20" s="18">
        <f t="shared" si="8"/>
        <v>-148.94932472297882</v>
      </c>
      <c r="E20" s="18">
        <f t="shared" si="8"/>
        <v>-144.90413725485081</v>
      </c>
      <c r="F20" s="18">
        <f t="shared" si="8"/>
        <v>-160.3954651786477</v>
      </c>
      <c r="G20" s="18">
        <f t="shared" si="8"/>
        <v>-151.97832844241387</v>
      </c>
      <c r="H20" s="18">
        <f t="shared" si="8"/>
        <v>-146.66377671517253</v>
      </c>
      <c r="I20" s="18">
        <f t="shared" si="8"/>
        <v>-116.5925665031027</v>
      </c>
      <c r="J20" s="18">
        <f t="shared" si="8"/>
        <v>-109.67028836242105</v>
      </c>
      <c r="K20" s="18">
        <f t="shared" si="8"/>
        <v>-104.6724</v>
      </c>
      <c r="L20" s="18">
        <f t="shared" si="8"/>
        <v>-148.94932472297882</v>
      </c>
      <c r="M20" s="18">
        <f t="shared" si="8"/>
        <v>-140.5457487997042</v>
      </c>
      <c r="N20" s="18">
        <f t="shared" si="8"/>
        <v>-131.9759528261078</v>
      </c>
      <c r="O20" s="18">
        <f t="shared" si="8"/>
        <v>-151.97832844241387</v>
      </c>
      <c r="P20" s="18">
        <f t="shared" si="8"/>
        <v>-141.04436029736681</v>
      </c>
      <c r="Q20" s="18">
        <f t="shared" si="8"/>
        <v>-130.99534112259437</v>
      </c>
      <c r="R20" s="18">
        <f t="shared" si="8"/>
        <v>-166.18965012020371</v>
      </c>
      <c r="S20" s="18">
        <f t="shared" si="8"/>
        <v>-157.21782447255984</v>
      </c>
      <c r="T20" s="18">
        <f t="shared" si="8"/>
        <v>-147.43303013568763</v>
      </c>
      <c r="U20" s="18">
        <f t="shared" si="8"/>
        <v>-170.35916553622855</v>
      </c>
      <c r="V20" s="18">
        <f t="shared" si="8"/>
        <v>-158.5921864891007</v>
      </c>
      <c r="W20" s="18">
        <f t="shared" si="8"/>
        <v>-148.02766305474282</v>
      </c>
    </row>
    <row r="21" spans="1:23" x14ac:dyDescent="0.25">
      <c r="A21" s="165"/>
      <c r="B21" s="79" t="s">
        <v>27</v>
      </c>
      <c r="C21" s="22">
        <f>C20+77.21+20*LOG10(3600)</f>
        <v>-9.385941448548806</v>
      </c>
      <c r="D21" s="22">
        <f t="shared" ref="D21:W21" si="9">D20+77.21+20*LOG10(3600)</f>
        <v>-0.61327470763308156</v>
      </c>
      <c r="E21" s="22">
        <f t="shared" si="9"/>
        <v>3.4319127604949244</v>
      </c>
      <c r="F21" s="22">
        <f t="shared" si="9"/>
        <v>-12.059415163301964</v>
      </c>
      <c r="G21" s="22">
        <f t="shared" si="9"/>
        <v>-3.6422784270681348</v>
      </c>
      <c r="H21" s="22">
        <f t="shared" si="9"/>
        <v>1.6722733001732024</v>
      </c>
      <c r="I21" s="22">
        <f t="shared" si="9"/>
        <v>31.743483512243031</v>
      </c>
      <c r="J21" s="22">
        <f t="shared" si="9"/>
        <v>38.665761652924687</v>
      </c>
      <c r="K21" s="22">
        <f t="shared" si="9"/>
        <v>43.663650015345738</v>
      </c>
      <c r="L21" s="22">
        <f t="shared" si="9"/>
        <v>-0.61327470763308156</v>
      </c>
      <c r="M21" s="22">
        <f t="shared" si="9"/>
        <v>7.7903012156415343</v>
      </c>
      <c r="N21" s="22">
        <f t="shared" si="9"/>
        <v>16.360097189237933</v>
      </c>
      <c r="O21" s="22">
        <f t="shared" si="9"/>
        <v>-3.6422784270681348</v>
      </c>
      <c r="P21" s="22">
        <f t="shared" si="9"/>
        <v>7.291689717978926</v>
      </c>
      <c r="Q21" s="22">
        <f t="shared" si="9"/>
        <v>17.340708892751366</v>
      </c>
      <c r="R21" s="22">
        <f t="shared" si="9"/>
        <v>-17.853600104857975</v>
      </c>
      <c r="S21" s="22">
        <f t="shared" si="9"/>
        <v>-8.8817744572141066</v>
      </c>
      <c r="T21" s="22">
        <f t="shared" si="9"/>
        <v>0.90301987965810326</v>
      </c>
      <c r="U21" s="22">
        <f t="shared" si="9"/>
        <v>-22.023115520882811</v>
      </c>
      <c r="V21" s="22">
        <f t="shared" si="9"/>
        <v>-10.256136473754964</v>
      </c>
      <c r="W21" s="22">
        <f t="shared" si="9"/>
        <v>0.30838696060291682</v>
      </c>
    </row>
    <row r="22" spans="1:23" x14ac:dyDescent="0.25">
      <c r="A22" s="163" t="s">
        <v>21</v>
      </c>
      <c r="B22" s="79" t="s">
        <v>24</v>
      </c>
      <c r="C22" s="23">
        <v>16.511176494211082</v>
      </c>
      <c r="D22" s="23">
        <v>16.221465671876157</v>
      </c>
      <c r="E22" s="23">
        <v>16.041310371313092</v>
      </c>
      <c r="F22" s="23">
        <v>2.7533349566639345</v>
      </c>
      <c r="G22" s="23">
        <v>2.7169084070797243</v>
      </c>
      <c r="H22" s="23">
        <v>2.6859766586616582</v>
      </c>
      <c r="I22" s="20">
        <v>12.40702171631729</v>
      </c>
      <c r="J22" s="20">
        <v>9.9260970238628907</v>
      </c>
      <c r="K22" s="20">
        <v>8.4236000000000004</v>
      </c>
      <c r="L22" s="128">
        <v>16.221465671876157</v>
      </c>
      <c r="M22" s="128">
        <v>15.80852481987332</v>
      </c>
      <c r="N22" s="128">
        <v>15.131575083035093</v>
      </c>
      <c r="O22" s="128">
        <v>2.7169084070797243</v>
      </c>
      <c r="P22" s="128">
        <v>2.6447043244027935</v>
      </c>
      <c r="Q22" s="128">
        <v>2.5405071554634202</v>
      </c>
      <c r="R22" s="18">
        <v>16.701184031864766</v>
      </c>
      <c r="S22" s="18">
        <v>16.49456335770568</v>
      </c>
      <c r="T22" s="18">
        <v>16.156501725175747</v>
      </c>
      <c r="U22" s="18">
        <v>2.7824569988037338</v>
      </c>
      <c r="V22" s="18">
        <v>2.7463656396524998</v>
      </c>
      <c r="W22" s="18">
        <v>2.6942376214917969</v>
      </c>
    </row>
    <row r="23" spans="1:23" x14ac:dyDescent="0.25">
      <c r="A23" s="164"/>
      <c r="B23" s="79" t="s">
        <v>14</v>
      </c>
      <c r="C23" s="23">
        <f>24-C22</f>
        <v>7.4888235057889183</v>
      </c>
      <c r="D23" s="23">
        <f t="shared" ref="D23:W23" si="10">24-D22</f>
        <v>7.7785343281238433</v>
      </c>
      <c r="E23" s="23">
        <f t="shared" si="10"/>
        <v>7.9586896286869084</v>
      </c>
      <c r="F23" s="23">
        <f t="shared" si="10"/>
        <v>21.246665043336066</v>
      </c>
      <c r="G23" s="23">
        <f t="shared" si="10"/>
        <v>21.283091592920275</v>
      </c>
      <c r="H23" s="23">
        <f t="shared" si="10"/>
        <v>21.314023341338341</v>
      </c>
      <c r="I23" s="23">
        <f t="shared" si="10"/>
        <v>11.59297828368271</v>
      </c>
      <c r="J23" s="23">
        <f t="shared" si="10"/>
        <v>14.073902976137109</v>
      </c>
      <c r="K23" s="23">
        <f t="shared" si="10"/>
        <v>15.5764</v>
      </c>
      <c r="L23" s="23">
        <f t="shared" si="10"/>
        <v>7.7785343281238433</v>
      </c>
      <c r="M23" s="23">
        <f t="shared" si="10"/>
        <v>8.1914751801266803</v>
      </c>
      <c r="N23" s="23">
        <f t="shared" si="10"/>
        <v>8.8684249169649068</v>
      </c>
      <c r="O23" s="23">
        <f t="shared" si="10"/>
        <v>21.283091592920275</v>
      </c>
      <c r="P23" s="23">
        <f t="shared" si="10"/>
        <v>21.355295675597205</v>
      </c>
      <c r="Q23" s="23">
        <f t="shared" si="10"/>
        <v>21.45949284453658</v>
      </c>
      <c r="R23" s="23">
        <f t="shared" si="10"/>
        <v>7.2988159681352336</v>
      </c>
      <c r="S23" s="23">
        <f t="shared" si="10"/>
        <v>7.5054366422943204</v>
      </c>
      <c r="T23" s="23">
        <f t="shared" si="10"/>
        <v>7.8434982748242525</v>
      </c>
      <c r="U23" s="23">
        <f t="shared" si="10"/>
        <v>21.217543001196265</v>
      </c>
      <c r="V23" s="23">
        <f t="shared" si="10"/>
        <v>21.253634360347501</v>
      </c>
      <c r="W23" s="23">
        <f t="shared" si="10"/>
        <v>21.305762378508202</v>
      </c>
    </row>
    <row r="24" spans="1:23" x14ac:dyDescent="0.25">
      <c r="A24" s="164"/>
      <c r="B24" s="79" t="s">
        <v>16</v>
      </c>
      <c r="C24" s="18">
        <f t="shared" ref="C24:W24" si="11">19-C11+C23-2</f>
        <v>-161.41117649421108</v>
      </c>
      <c r="D24" s="18">
        <f t="shared" si="11"/>
        <v>-152.42146567187615</v>
      </c>
      <c r="E24" s="18">
        <f t="shared" si="11"/>
        <v>-148.24131037131309</v>
      </c>
      <c r="F24" s="18">
        <f t="shared" si="11"/>
        <v>-154.65333495666394</v>
      </c>
      <c r="G24" s="18">
        <f t="shared" si="11"/>
        <v>-146.21690840707973</v>
      </c>
      <c r="H24" s="18">
        <f t="shared" si="11"/>
        <v>-140.88597665866166</v>
      </c>
      <c r="I24" s="18">
        <f t="shared" si="11"/>
        <v>-117.2070217163173</v>
      </c>
      <c r="J24" s="18">
        <f t="shared" si="11"/>
        <v>-108.42609702386289</v>
      </c>
      <c r="K24" s="18">
        <f t="shared" si="11"/>
        <v>-102.42359999999999</v>
      </c>
      <c r="L24" s="18">
        <f t="shared" si="11"/>
        <v>-152.42146567187615</v>
      </c>
      <c r="M24" s="18">
        <f t="shared" si="11"/>
        <v>-143.70852481987333</v>
      </c>
      <c r="N24" s="18">
        <f t="shared" si="11"/>
        <v>-134.6315750830351</v>
      </c>
      <c r="O24" s="18">
        <f t="shared" si="11"/>
        <v>-146.21690840707973</v>
      </c>
      <c r="P24" s="18">
        <f t="shared" si="11"/>
        <v>-135.24470432440279</v>
      </c>
      <c r="Q24" s="18">
        <f t="shared" si="11"/>
        <v>-125.14050715546341</v>
      </c>
      <c r="R24" s="18">
        <f t="shared" si="11"/>
        <v>-170.02118403186475</v>
      </c>
      <c r="S24" s="18">
        <f t="shared" si="11"/>
        <v>-160.89456335770569</v>
      </c>
      <c r="T24" s="18">
        <f t="shared" si="11"/>
        <v>-150.85650172517575</v>
      </c>
      <c r="U24" s="18">
        <f t="shared" si="11"/>
        <v>-164.63245699880372</v>
      </c>
      <c r="V24" s="18">
        <f t="shared" si="11"/>
        <v>-152.8463656396525</v>
      </c>
      <c r="W24" s="18">
        <f t="shared" si="11"/>
        <v>-142.2542376214918</v>
      </c>
    </row>
    <row r="25" spans="1:23" x14ac:dyDescent="0.25">
      <c r="A25" s="165"/>
      <c r="B25" s="79" t="s">
        <v>27</v>
      </c>
      <c r="C25" s="22">
        <f>C24+77.21+20*LOG10(3600)</f>
        <v>-13.075126478865343</v>
      </c>
      <c r="D25" s="22">
        <f t="shared" ref="D25:W25" si="12">D24+77.21+20*LOG10(3600)</f>
        <v>-4.0854156565304152</v>
      </c>
      <c r="E25" s="22">
        <f t="shared" si="12"/>
        <v>9.47396440326429E-2</v>
      </c>
      <c r="F25" s="22">
        <f t="shared" si="12"/>
        <v>-6.3172849413182064</v>
      </c>
      <c r="G25" s="22">
        <f t="shared" si="12"/>
        <v>2.1191416082660055</v>
      </c>
      <c r="H25" s="22">
        <f t="shared" si="12"/>
        <v>7.4500733566840722</v>
      </c>
      <c r="I25" s="22">
        <f t="shared" si="12"/>
        <v>31.129028299028434</v>
      </c>
      <c r="J25" s="22">
        <f t="shared" si="12"/>
        <v>39.909952991482839</v>
      </c>
      <c r="K25" s="22">
        <f t="shared" si="12"/>
        <v>45.91245001534574</v>
      </c>
      <c r="L25" s="22">
        <f t="shared" si="12"/>
        <v>-4.0854156565304152</v>
      </c>
      <c r="M25" s="22">
        <f t="shared" si="12"/>
        <v>4.6275251954724013</v>
      </c>
      <c r="N25" s="22">
        <f t="shared" si="12"/>
        <v>13.704474932310632</v>
      </c>
      <c r="O25" s="22">
        <f t="shared" si="12"/>
        <v>2.1191416082660055</v>
      </c>
      <c r="P25" s="22">
        <f t="shared" si="12"/>
        <v>13.091345690942944</v>
      </c>
      <c r="Q25" s="22">
        <f t="shared" si="12"/>
        <v>23.195542859882323</v>
      </c>
      <c r="R25" s="22">
        <f t="shared" si="12"/>
        <v>-21.685134016519015</v>
      </c>
      <c r="S25" s="22">
        <f t="shared" si="12"/>
        <v>-12.558513342359959</v>
      </c>
      <c r="T25" s="22">
        <f t="shared" si="12"/>
        <v>-2.520451709830013</v>
      </c>
      <c r="U25" s="22">
        <f t="shared" si="12"/>
        <v>-16.296406983457985</v>
      </c>
      <c r="V25" s="22">
        <f t="shared" si="12"/>
        <v>-4.5103156243067701</v>
      </c>
      <c r="W25" s="22">
        <f t="shared" si="12"/>
        <v>6.0818123938539372</v>
      </c>
    </row>
    <row r="27" spans="1:23" s="135" customFormat="1" x14ac:dyDescent="0.25">
      <c r="B27" s="135" t="s">
        <v>111</v>
      </c>
    </row>
    <row r="29" spans="1:23" x14ac:dyDescent="0.25">
      <c r="A29" s="5"/>
      <c r="B29" s="78" t="s">
        <v>110</v>
      </c>
      <c r="C29" s="173" t="s">
        <v>115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5"/>
      <c r="R29" s="173" t="s">
        <v>109</v>
      </c>
      <c r="S29" s="174"/>
      <c r="T29" s="174"/>
      <c r="U29" s="174"/>
      <c r="V29" s="174"/>
      <c r="W29" s="175"/>
    </row>
    <row r="30" spans="1:23" ht="44.25" customHeight="1" x14ac:dyDescent="0.25">
      <c r="A30" s="1"/>
      <c r="B30" s="78" t="s">
        <v>1</v>
      </c>
      <c r="C30" s="176" t="s">
        <v>114</v>
      </c>
      <c r="D30" s="176"/>
      <c r="E30" s="176"/>
      <c r="F30" s="176"/>
      <c r="G30" s="176"/>
      <c r="H30" s="176"/>
      <c r="I30" s="177" t="s">
        <v>118</v>
      </c>
      <c r="J30" s="176"/>
      <c r="K30" s="176"/>
      <c r="L30" s="178" t="s">
        <v>116</v>
      </c>
      <c r="M30" s="179"/>
      <c r="N30" s="179"/>
      <c r="O30" s="179"/>
      <c r="P30" s="179"/>
      <c r="Q30" s="180"/>
      <c r="R30" s="178" t="s">
        <v>117</v>
      </c>
      <c r="S30" s="174"/>
      <c r="T30" s="174"/>
      <c r="U30" s="174"/>
      <c r="V30" s="174"/>
      <c r="W30" s="175"/>
    </row>
    <row r="31" spans="1:23" x14ac:dyDescent="0.25">
      <c r="A31" s="1"/>
      <c r="B31" s="78" t="s">
        <v>23</v>
      </c>
      <c r="C31" s="176" t="s">
        <v>2</v>
      </c>
      <c r="D31" s="176"/>
      <c r="E31" s="176"/>
      <c r="F31" s="176" t="s">
        <v>3</v>
      </c>
      <c r="G31" s="176"/>
      <c r="H31" s="176"/>
      <c r="I31" s="176" t="s">
        <v>2</v>
      </c>
      <c r="J31" s="176"/>
      <c r="K31" s="176"/>
      <c r="L31" s="176" t="s">
        <v>2</v>
      </c>
      <c r="M31" s="176"/>
      <c r="N31" s="176"/>
      <c r="O31" s="176" t="s">
        <v>3</v>
      </c>
      <c r="P31" s="176"/>
      <c r="Q31" s="176"/>
      <c r="R31" s="176" t="s">
        <v>2</v>
      </c>
      <c r="S31" s="176"/>
      <c r="T31" s="176"/>
      <c r="U31" s="176" t="s">
        <v>3</v>
      </c>
      <c r="V31" s="176"/>
      <c r="W31" s="176"/>
    </row>
    <row r="32" spans="1:23" x14ac:dyDescent="0.25">
      <c r="A32" s="1"/>
      <c r="B32" s="78" t="s">
        <v>0</v>
      </c>
      <c r="C32" s="3">
        <v>0.1</v>
      </c>
      <c r="D32" s="3">
        <v>0.2</v>
      </c>
      <c r="E32" s="3">
        <v>0.3</v>
      </c>
      <c r="F32" s="9">
        <v>0.1</v>
      </c>
      <c r="G32" s="9">
        <v>0.2</v>
      </c>
      <c r="H32" s="9">
        <v>0.3</v>
      </c>
      <c r="I32" s="10">
        <v>0.1</v>
      </c>
      <c r="J32" s="10">
        <v>0.2</v>
      </c>
      <c r="K32" s="10">
        <v>0.3</v>
      </c>
      <c r="L32" s="10">
        <v>0.1</v>
      </c>
      <c r="M32" s="10">
        <v>0.2</v>
      </c>
      <c r="N32" s="10">
        <v>0.3</v>
      </c>
      <c r="O32" s="10">
        <v>0.1</v>
      </c>
      <c r="P32" s="10">
        <v>0.2</v>
      </c>
      <c r="Q32" s="10">
        <v>0.3</v>
      </c>
      <c r="R32" s="10">
        <v>0.1</v>
      </c>
      <c r="S32" s="10">
        <v>0.2</v>
      </c>
      <c r="T32" s="10">
        <v>0.3</v>
      </c>
      <c r="U32" s="10">
        <v>0.1</v>
      </c>
      <c r="V32" s="10">
        <v>0.2</v>
      </c>
      <c r="W32" s="10">
        <v>0.3</v>
      </c>
    </row>
    <row r="33" spans="1:23" x14ac:dyDescent="0.25">
      <c r="A33" s="24"/>
      <c r="B33" s="130" t="s">
        <v>48</v>
      </c>
      <c r="C33" s="129">
        <f>Parameters!$B$14</f>
        <v>6</v>
      </c>
      <c r="D33" s="129">
        <f>Parameters!$B$14</f>
        <v>6</v>
      </c>
      <c r="E33" s="129">
        <f>Parameters!$B$14</f>
        <v>6</v>
      </c>
      <c r="F33" s="129">
        <f>Parameters!$C$14</f>
        <v>3</v>
      </c>
      <c r="G33" s="129">
        <f>Parameters!$C$14</f>
        <v>3</v>
      </c>
      <c r="H33" s="129">
        <f>Parameters!$C$14</f>
        <v>3</v>
      </c>
      <c r="I33" s="129">
        <f>Parameters!$B$14</f>
        <v>6</v>
      </c>
      <c r="J33" s="129">
        <f>Parameters!$B$14</f>
        <v>6</v>
      </c>
      <c r="K33" s="129">
        <f>Parameters!$B$14</f>
        <v>6</v>
      </c>
      <c r="L33" s="129">
        <f>Parameters!$B$14</f>
        <v>6</v>
      </c>
      <c r="M33" s="129">
        <f>Parameters!$B$14</f>
        <v>6</v>
      </c>
      <c r="N33" s="129">
        <f>Parameters!$B$14</f>
        <v>6</v>
      </c>
      <c r="O33" s="129">
        <f>Parameters!$C$14</f>
        <v>3</v>
      </c>
      <c r="P33" s="129">
        <f>Parameters!$C$14</f>
        <v>3</v>
      </c>
      <c r="Q33" s="129">
        <f>Parameters!$C$14</f>
        <v>3</v>
      </c>
      <c r="R33" s="129">
        <f>Parameters!$B$14</f>
        <v>6</v>
      </c>
      <c r="S33" s="129">
        <f>Parameters!$B$14</f>
        <v>6</v>
      </c>
      <c r="T33" s="129">
        <f>Parameters!$B$14</f>
        <v>6</v>
      </c>
      <c r="U33" s="129">
        <f>Parameters!$C$14</f>
        <v>3</v>
      </c>
      <c r="V33" s="129">
        <f>Parameters!$C$14</f>
        <v>3</v>
      </c>
      <c r="W33" s="129">
        <f>Parameters!$C$14</f>
        <v>3</v>
      </c>
    </row>
    <row r="34" spans="1:23" x14ac:dyDescent="0.25">
      <c r="A34" s="5"/>
      <c r="B34" s="16" t="s">
        <v>46</v>
      </c>
      <c r="C34" s="26">
        <f>Parameters!$B$13-Parameters!$B$5</f>
        <v>22</v>
      </c>
      <c r="D34" s="26">
        <f>Parameters!$B$13-Parameters!$B$5</f>
        <v>22</v>
      </c>
      <c r="E34" s="26">
        <f>Parameters!$B$13-Parameters!$B$5</f>
        <v>22</v>
      </c>
      <c r="F34" s="26">
        <f>Parameters!$C$13-Parameters!$B$5</f>
        <v>32</v>
      </c>
      <c r="G34" s="26">
        <f>Parameters!$C$13-Parameters!$B$5</f>
        <v>32</v>
      </c>
      <c r="H34" s="26">
        <f>Parameters!$C$13-Parameters!$B$5</f>
        <v>32</v>
      </c>
      <c r="I34" s="26">
        <f>Parameters!$B$13-Parameters!$B$5</f>
        <v>22</v>
      </c>
      <c r="J34" s="26">
        <f>Parameters!$B$13-Parameters!$B$5</f>
        <v>22</v>
      </c>
      <c r="K34" s="26">
        <f>Parameters!$B$13-Parameters!$B$5</f>
        <v>22</v>
      </c>
      <c r="L34" s="26">
        <f>Parameters!$B$13-Parameters!$B$5</f>
        <v>22</v>
      </c>
      <c r="M34" s="26">
        <f>Parameters!$B$13-Parameters!$B$5</f>
        <v>22</v>
      </c>
      <c r="N34" s="26">
        <f>Parameters!$B$13-Parameters!$B$5</f>
        <v>22</v>
      </c>
      <c r="O34" s="26">
        <f>Parameters!$C$13-Parameters!$B$5</f>
        <v>32</v>
      </c>
      <c r="P34" s="26">
        <f>Parameters!$C$13-Parameters!$B$5</f>
        <v>32</v>
      </c>
      <c r="Q34" s="26">
        <f>Parameters!$C$13-Parameters!$B$5</f>
        <v>32</v>
      </c>
      <c r="R34" s="26">
        <f>Parameters!$B$13-Parameters!$B$5</f>
        <v>22</v>
      </c>
      <c r="S34" s="26">
        <f>Parameters!$B$13-Parameters!$B$5</f>
        <v>22</v>
      </c>
      <c r="T34" s="26">
        <f>Parameters!$B$13-Parameters!$B$5</f>
        <v>22</v>
      </c>
      <c r="U34" s="26">
        <f>Parameters!$C$13-Parameters!$B$5</f>
        <v>32</v>
      </c>
      <c r="V34" s="26">
        <f>Parameters!$C$13-Parameters!$B$5</f>
        <v>32</v>
      </c>
      <c r="W34" s="26">
        <f>Parameters!$C$13-Parameters!$B$5</f>
        <v>32</v>
      </c>
    </row>
    <row r="35" spans="1:23" x14ac:dyDescent="0.25">
      <c r="A35" s="5"/>
      <c r="B35" s="78" t="s">
        <v>107</v>
      </c>
      <c r="C35" s="11">
        <f>C36*2</f>
        <v>32</v>
      </c>
      <c r="D35" s="11">
        <f t="shared" ref="D35:Q35" si="13">D36*2</f>
        <v>26.5</v>
      </c>
      <c r="E35" s="11">
        <f t="shared" si="13"/>
        <v>23</v>
      </c>
      <c r="F35" s="11">
        <f t="shared" si="13"/>
        <v>60</v>
      </c>
      <c r="G35" s="11">
        <f t="shared" si="13"/>
        <v>45</v>
      </c>
      <c r="H35" s="11">
        <f t="shared" si="13"/>
        <v>38</v>
      </c>
      <c r="I35" s="11">
        <f t="shared" si="13"/>
        <v>5.5</v>
      </c>
      <c r="J35" s="11">
        <f t="shared" si="13"/>
        <v>4.4000000000000004</v>
      </c>
      <c r="K35" s="11">
        <f t="shared" si="13"/>
        <v>3.5</v>
      </c>
      <c r="L35" s="11">
        <f t="shared" si="13"/>
        <v>26.5</v>
      </c>
      <c r="M35" s="11">
        <f t="shared" si="13"/>
        <v>20.5</v>
      </c>
      <c r="N35" s="11">
        <f t="shared" si="13"/>
        <v>17</v>
      </c>
      <c r="O35" s="11">
        <f t="shared" si="13"/>
        <v>45</v>
      </c>
      <c r="P35" s="11">
        <f t="shared" si="13"/>
        <v>30</v>
      </c>
      <c r="Q35" s="11">
        <f t="shared" si="13"/>
        <v>28</v>
      </c>
      <c r="R35" s="11">
        <f>R36</f>
        <v>26.5</v>
      </c>
      <c r="S35" s="11">
        <f t="shared" ref="S35:W35" si="14">S36</f>
        <v>20.5</v>
      </c>
      <c r="T35" s="11">
        <f t="shared" si="14"/>
        <v>17</v>
      </c>
      <c r="U35" s="11">
        <f t="shared" si="14"/>
        <v>45</v>
      </c>
      <c r="V35" s="11">
        <f t="shared" si="14"/>
        <v>30</v>
      </c>
      <c r="W35" s="11">
        <f t="shared" si="14"/>
        <v>28</v>
      </c>
    </row>
    <row r="36" spans="1:23" x14ac:dyDescent="0.25">
      <c r="A36" s="5"/>
      <c r="B36" s="78" t="s">
        <v>108</v>
      </c>
      <c r="C36" s="8">
        <v>16</v>
      </c>
      <c r="D36" s="8">
        <v>13.25</v>
      </c>
      <c r="E36" s="8">
        <v>11.5</v>
      </c>
      <c r="F36" s="8">
        <v>30</v>
      </c>
      <c r="G36" s="8">
        <v>22.5</v>
      </c>
      <c r="H36" s="8">
        <v>19</v>
      </c>
      <c r="I36" s="8">
        <v>2.75</v>
      </c>
      <c r="J36" s="8">
        <v>2.2000000000000002</v>
      </c>
      <c r="K36" s="8">
        <v>1.75</v>
      </c>
      <c r="L36" s="8">
        <v>13.25</v>
      </c>
      <c r="M36" s="8">
        <v>10.25</v>
      </c>
      <c r="N36" s="8">
        <v>8.5</v>
      </c>
      <c r="O36" s="8">
        <v>22.5</v>
      </c>
      <c r="P36" s="8">
        <v>15</v>
      </c>
      <c r="Q36" s="8">
        <v>14</v>
      </c>
      <c r="R36" s="8">
        <f>2*L36</f>
        <v>26.5</v>
      </c>
      <c r="S36" s="8">
        <f t="shared" ref="S36:W36" si="15">2*M36</f>
        <v>20.5</v>
      </c>
      <c r="T36" s="8">
        <f t="shared" si="15"/>
        <v>17</v>
      </c>
      <c r="U36" s="8">
        <f t="shared" si="15"/>
        <v>45</v>
      </c>
      <c r="V36" s="8">
        <f t="shared" si="15"/>
        <v>30</v>
      </c>
      <c r="W36" s="8">
        <f t="shared" si="15"/>
        <v>28</v>
      </c>
    </row>
    <row r="37" spans="1:23" x14ac:dyDescent="0.25">
      <c r="A37" s="5"/>
      <c r="B37" s="78" t="s">
        <v>19</v>
      </c>
      <c r="C37" s="18">
        <v>188.87</v>
      </c>
      <c r="D37" s="18">
        <v>184.21</v>
      </c>
      <c r="E37" s="18">
        <v>180.74</v>
      </c>
      <c r="F37" s="18">
        <v>191.18</v>
      </c>
      <c r="G37" s="18">
        <v>183.83</v>
      </c>
      <c r="H37" s="18">
        <v>179.56</v>
      </c>
      <c r="I37" s="18">
        <v>150.99</v>
      </c>
      <c r="J37" s="18">
        <v>147.36000000000001</v>
      </c>
      <c r="K37" s="18">
        <v>143.81</v>
      </c>
      <c r="L37" s="18">
        <v>184.21</v>
      </c>
      <c r="M37" s="18">
        <v>177.96</v>
      </c>
      <c r="N37" s="18">
        <v>173.53</v>
      </c>
      <c r="O37" s="18">
        <v>183.83</v>
      </c>
      <c r="P37" s="18">
        <v>173.68</v>
      </c>
      <c r="Q37" s="18">
        <v>171.99</v>
      </c>
      <c r="R37" s="18">
        <v>201.5</v>
      </c>
      <c r="S37" s="18">
        <v>195.06</v>
      </c>
      <c r="T37" s="18">
        <v>190.38</v>
      </c>
      <c r="U37" s="18">
        <v>202.1</v>
      </c>
      <c r="V37" s="18">
        <v>191.18</v>
      </c>
      <c r="W37" s="18">
        <v>189.41</v>
      </c>
    </row>
    <row r="38" spans="1:23" ht="15" customHeight="1" x14ac:dyDescent="0.25">
      <c r="B38" s="78" t="s">
        <v>12</v>
      </c>
      <c r="C38" s="18">
        <f t="shared" ref="C38:W38" si="16">DEGREES(ATAN(C34/(C36*1000)))</f>
        <v>7.8781647181662653E-2</v>
      </c>
      <c r="D38" s="18">
        <f t="shared" si="16"/>
        <v>9.5132527618523269E-2</v>
      </c>
      <c r="E38" s="18">
        <f t="shared" si="16"/>
        <v>0.10960918361597073</v>
      </c>
      <c r="F38" s="18">
        <f t="shared" si="16"/>
        <v>6.1115474968685086E-2</v>
      </c>
      <c r="G38" s="18">
        <f t="shared" si="16"/>
        <v>8.1487275921206456E-2</v>
      </c>
      <c r="H38" s="18">
        <f t="shared" si="16"/>
        <v>9.6498063728457664E-2</v>
      </c>
      <c r="I38" s="18">
        <f t="shared" si="16"/>
        <v>0.45835645800043151</v>
      </c>
      <c r="J38" s="18">
        <f t="shared" si="16"/>
        <v>0.57293869768348593</v>
      </c>
      <c r="K38" s="18">
        <f t="shared" si="16"/>
        <v>0.72025185812811021</v>
      </c>
      <c r="L38" s="18">
        <f t="shared" si="16"/>
        <v>9.5132527618523269E-2</v>
      </c>
      <c r="M38" s="18">
        <f t="shared" si="16"/>
        <v>0.12297611840644697</v>
      </c>
      <c r="N38" s="18">
        <f t="shared" si="16"/>
        <v>0.14829462760031209</v>
      </c>
      <c r="O38" s="18">
        <f t="shared" si="16"/>
        <v>8.1487275921206456E-2</v>
      </c>
      <c r="P38" s="18">
        <f t="shared" si="16"/>
        <v>0.12223081086613351</v>
      </c>
      <c r="Q38" s="18">
        <f t="shared" si="16"/>
        <v>0.13096155367540563</v>
      </c>
      <c r="R38" s="18">
        <f t="shared" si="16"/>
        <v>4.7566296592522921E-2</v>
      </c>
      <c r="S38" s="18">
        <f t="shared" si="16"/>
        <v>6.148813001860369E-2</v>
      </c>
      <c r="T38" s="18">
        <f t="shared" si="16"/>
        <v>7.4147437977317668E-2</v>
      </c>
      <c r="U38" s="18">
        <f t="shared" si="16"/>
        <v>4.0743658563788462E-2</v>
      </c>
      <c r="V38" s="18">
        <f t="shared" si="16"/>
        <v>6.1115474968685086E-2</v>
      </c>
      <c r="W38" s="18">
        <f t="shared" si="16"/>
        <v>6.5480862363429246E-2</v>
      </c>
    </row>
    <row r="39" spans="1:23" x14ac:dyDescent="0.25">
      <c r="A39" s="127"/>
      <c r="B39" s="78" t="s">
        <v>47</v>
      </c>
      <c r="C39" s="18">
        <f t="shared" ref="C39:W39" si="17">C38-C33</f>
        <v>-5.9212183528183377</v>
      </c>
      <c r="D39" s="18">
        <f t="shared" si="17"/>
        <v>-5.9048674723814765</v>
      </c>
      <c r="E39" s="18">
        <f t="shared" si="17"/>
        <v>-5.8903908163840288</v>
      </c>
      <c r="F39" s="18">
        <f t="shared" si="17"/>
        <v>-2.9388845250313147</v>
      </c>
      <c r="G39" s="18">
        <f t="shared" si="17"/>
        <v>-2.9185127240787936</v>
      </c>
      <c r="H39" s="18">
        <f t="shared" si="17"/>
        <v>-2.9035019362715424</v>
      </c>
      <c r="I39" s="18">
        <f t="shared" si="17"/>
        <v>-5.5416435419995684</v>
      </c>
      <c r="J39" s="18">
        <f t="shared" si="17"/>
        <v>-5.4270613023165142</v>
      </c>
      <c r="K39" s="18">
        <f t="shared" si="17"/>
        <v>-5.2797481418718899</v>
      </c>
      <c r="L39" s="18">
        <f t="shared" si="17"/>
        <v>-5.9048674723814765</v>
      </c>
      <c r="M39" s="18">
        <f t="shared" si="17"/>
        <v>-5.8770238815935532</v>
      </c>
      <c r="N39" s="18">
        <f t="shared" si="17"/>
        <v>-5.8517053723996879</v>
      </c>
      <c r="O39" s="18">
        <f t="shared" si="17"/>
        <v>-2.9185127240787936</v>
      </c>
      <c r="P39" s="18">
        <f t="shared" si="17"/>
        <v>-2.8777691891338666</v>
      </c>
      <c r="Q39" s="18">
        <f t="shared" si="17"/>
        <v>-2.8690384463245944</v>
      </c>
      <c r="R39" s="18">
        <f t="shared" si="17"/>
        <v>-5.9524337034074772</v>
      </c>
      <c r="S39" s="18">
        <f t="shared" si="17"/>
        <v>-5.9385118699813964</v>
      </c>
      <c r="T39" s="18">
        <f t="shared" si="17"/>
        <v>-5.9258525620226825</v>
      </c>
      <c r="U39" s="18">
        <f t="shared" si="17"/>
        <v>-2.9592563414362116</v>
      </c>
      <c r="V39" s="18">
        <f t="shared" si="17"/>
        <v>-2.9388845250313147</v>
      </c>
      <c r="W39" s="18">
        <f t="shared" si="17"/>
        <v>-2.9345191376365709</v>
      </c>
    </row>
    <row r="40" spans="1:23" x14ac:dyDescent="0.25">
      <c r="A40" s="160" t="s">
        <v>22</v>
      </c>
      <c r="B40" s="78" t="s">
        <v>4</v>
      </c>
      <c r="C40" s="18">
        <v>-143.51</v>
      </c>
      <c r="D40" s="18">
        <v>-138.91999999999999</v>
      </c>
      <c r="E40" s="18">
        <v>-135.47</v>
      </c>
      <c r="F40" s="18">
        <v>-132.25</v>
      </c>
      <c r="G40" s="18">
        <v>-125.03</v>
      </c>
      <c r="H40" s="18">
        <v>-120.75</v>
      </c>
      <c r="I40" s="18">
        <v>-104.6</v>
      </c>
      <c r="J40" s="18">
        <v>-100.8</v>
      </c>
      <c r="K40" s="18">
        <v>-96.82</v>
      </c>
      <c r="L40" s="18">
        <v>-138.91999999999999</v>
      </c>
      <c r="M40" s="18">
        <v>-132.65</v>
      </c>
      <c r="N40" s="18">
        <v>-128.16</v>
      </c>
      <c r="O40" s="18">
        <v>-125.03</v>
      </c>
      <c r="P40" s="18">
        <v>-114.76</v>
      </c>
      <c r="Q40" s="18">
        <v>-113.27</v>
      </c>
      <c r="R40" s="18">
        <v>-156.21</v>
      </c>
      <c r="S40" s="18">
        <v>-149.85</v>
      </c>
      <c r="T40" s="18">
        <v>-145.11000000000001</v>
      </c>
      <c r="U40" s="18">
        <v>-143.13999999999999</v>
      </c>
      <c r="V40" s="18">
        <v>-132.35</v>
      </c>
      <c r="W40" s="18">
        <v>-130.75</v>
      </c>
    </row>
    <row r="41" spans="1:23" x14ac:dyDescent="0.25">
      <c r="A41" s="161"/>
      <c r="B41" s="78" t="s">
        <v>8</v>
      </c>
      <c r="C41" s="22">
        <f>C40+77.21+20*LOG10(3600)-10*LOG10(80/5)</f>
        <v>-7.2151498112135055</v>
      </c>
      <c r="D41" s="22">
        <f t="shared" ref="D41:W41" si="18">D40+77.21+20*LOG10(3600)-10*LOG10(80/5)</f>
        <v>-2.6251498112135021</v>
      </c>
      <c r="E41" s="22">
        <f t="shared" si="18"/>
        <v>0.82485018878648653</v>
      </c>
      <c r="F41" s="22">
        <f t="shared" si="18"/>
        <v>4.0448501887864854</v>
      </c>
      <c r="G41" s="22">
        <f t="shared" si="18"/>
        <v>11.264850188786484</v>
      </c>
      <c r="H41" s="22">
        <f t="shared" si="18"/>
        <v>15.544850188786485</v>
      </c>
      <c r="I41" s="22">
        <f t="shared" si="18"/>
        <v>31.694850188786489</v>
      </c>
      <c r="J41" s="22">
        <f t="shared" si="18"/>
        <v>35.494850188786486</v>
      </c>
      <c r="K41" s="22">
        <f t="shared" si="18"/>
        <v>39.47485018878649</v>
      </c>
      <c r="L41" s="22">
        <f t="shared" si="18"/>
        <v>-2.6251498112135021</v>
      </c>
      <c r="M41" s="22">
        <f t="shared" si="18"/>
        <v>3.6448501887864797</v>
      </c>
      <c r="N41" s="22">
        <f t="shared" si="18"/>
        <v>8.1348501887864888</v>
      </c>
      <c r="O41" s="22">
        <f t="shared" si="18"/>
        <v>11.264850188786484</v>
      </c>
      <c r="P41" s="22">
        <f t="shared" si="18"/>
        <v>21.534850188786478</v>
      </c>
      <c r="Q41" s="22">
        <f t="shared" si="18"/>
        <v>23.024850188786488</v>
      </c>
      <c r="R41" s="22">
        <f t="shared" si="18"/>
        <v>-19.915149811213524</v>
      </c>
      <c r="S41" s="22">
        <f t="shared" si="18"/>
        <v>-13.555149811213509</v>
      </c>
      <c r="T41" s="22">
        <f t="shared" si="18"/>
        <v>-8.8151498112135283</v>
      </c>
      <c r="U41" s="22">
        <f t="shared" si="18"/>
        <v>-6.845149811213501</v>
      </c>
      <c r="V41" s="22">
        <f t="shared" si="18"/>
        <v>3.9448501887864911</v>
      </c>
      <c r="W41" s="22">
        <f t="shared" si="18"/>
        <v>5.5448501887864854</v>
      </c>
    </row>
    <row r="42" spans="1:23" x14ac:dyDescent="0.25">
      <c r="A42" s="161"/>
      <c r="B42" s="78" t="s">
        <v>5</v>
      </c>
      <c r="C42" s="18">
        <f>Parameters!$E$2+24-2-C37</f>
        <v>-113.61031267727719</v>
      </c>
      <c r="D42" s="18">
        <f>Parameters!$E$2+24-2-D37</f>
        <v>-108.9503126772772</v>
      </c>
      <c r="E42" s="18">
        <f>Parameters!$E$2+24-2-E37</f>
        <v>-105.4803126772772</v>
      </c>
      <c r="F42" s="18">
        <f>Parameters!$E$2+24-2-F37</f>
        <v>-115.9203126772772</v>
      </c>
      <c r="G42" s="18">
        <f>Parameters!$E$2+24-2-G37</f>
        <v>-108.5703126772772</v>
      </c>
      <c r="H42" s="18">
        <f>Parameters!$E$2+24-2-H37</f>
        <v>-104.30031267727719</v>
      </c>
      <c r="I42" s="18">
        <f>Parameters!$E$2+24-2-I37</f>
        <v>-75.730312677277198</v>
      </c>
      <c r="J42" s="18">
        <f>Parameters!$E$2+24-2-J37</f>
        <v>-72.100312677277202</v>
      </c>
      <c r="K42" s="18">
        <f>Parameters!$E$2+24-2-K37</f>
        <v>-68.550312677277191</v>
      </c>
      <c r="L42" s="18">
        <f>Parameters!$E$2+24-2-L37</f>
        <v>-108.9503126772772</v>
      </c>
      <c r="M42" s="18">
        <f>Parameters!$E$2+24-2-M37</f>
        <v>-102.7003126772772</v>
      </c>
      <c r="N42" s="18">
        <f>Parameters!$E$2+24-2-N37</f>
        <v>-98.27031267727719</v>
      </c>
      <c r="O42" s="18">
        <f>Parameters!$E$2+24-2-O37</f>
        <v>-108.5703126772772</v>
      </c>
      <c r="P42" s="18">
        <f>Parameters!$E$2+24-2-P37</f>
        <v>-98.420312677277195</v>
      </c>
      <c r="Q42" s="18">
        <f>Parameters!$E$2+24-2-Q37</f>
        <v>-96.730312677277198</v>
      </c>
      <c r="R42" s="18">
        <f>Parameters!$E$2+24-2-R37</f>
        <v>-126.24031267727719</v>
      </c>
      <c r="S42" s="18">
        <f>Parameters!$E$2+24-2-S37</f>
        <v>-119.80031267727719</v>
      </c>
      <c r="T42" s="18">
        <f>Parameters!$E$2+24-2-T37</f>
        <v>-115.12031267727718</v>
      </c>
      <c r="U42" s="18">
        <f>Parameters!$E$2+24-2-U37</f>
        <v>-126.84031267727718</v>
      </c>
      <c r="V42" s="18">
        <f>Parameters!$E$2+24-2-V37</f>
        <v>-115.9203126772772</v>
      </c>
      <c r="W42" s="18">
        <f>Parameters!$E$2+24-2-W37</f>
        <v>-114.15031267727719</v>
      </c>
    </row>
    <row r="43" spans="1:23" x14ac:dyDescent="0.25">
      <c r="A43" s="162"/>
      <c r="B43" s="78" t="s">
        <v>26</v>
      </c>
      <c r="C43" s="18">
        <f>C42+77.21+20*LOG10(3600)-10*LOG10(80/5)</f>
        <v>22.684537511509291</v>
      </c>
      <c r="D43" s="18">
        <f t="shared" ref="D43:W43" si="19">D42+77.21+20*LOG10(3600)-10*LOG10(80/5)</f>
        <v>27.344537511509287</v>
      </c>
      <c r="E43" s="18">
        <f t="shared" si="19"/>
        <v>30.814537511509286</v>
      </c>
      <c r="F43" s="18">
        <f t="shared" si="19"/>
        <v>20.374537511509288</v>
      </c>
      <c r="G43" s="18">
        <f t="shared" si="19"/>
        <v>27.724537511509283</v>
      </c>
      <c r="H43" s="18">
        <f t="shared" si="19"/>
        <v>31.994537511509293</v>
      </c>
      <c r="I43" s="18">
        <f t="shared" si="19"/>
        <v>60.564537511509286</v>
      </c>
      <c r="J43" s="18">
        <f t="shared" si="19"/>
        <v>64.194537511509282</v>
      </c>
      <c r="K43" s="18">
        <f t="shared" si="19"/>
        <v>67.744537511509293</v>
      </c>
      <c r="L43" s="18">
        <f t="shared" si="19"/>
        <v>27.344537511509287</v>
      </c>
      <c r="M43" s="18">
        <f t="shared" si="19"/>
        <v>33.594537511509287</v>
      </c>
      <c r="N43" s="18">
        <f t="shared" si="19"/>
        <v>38.024537511509294</v>
      </c>
      <c r="O43" s="18">
        <f t="shared" si="19"/>
        <v>27.724537511509283</v>
      </c>
      <c r="P43" s="18">
        <f t="shared" si="19"/>
        <v>37.874537511509288</v>
      </c>
      <c r="Q43" s="18">
        <f t="shared" si="19"/>
        <v>39.564537511509286</v>
      </c>
      <c r="R43" s="18">
        <f t="shared" si="19"/>
        <v>10.054537511509297</v>
      </c>
      <c r="S43" s="18">
        <f t="shared" si="19"/>
        <v>16.494537511509293</v>
      </c>
      <c r="T43" s="18">
        <f t="shared" si="19"/>
        <v>21.1745375115093</v>
      </c>
      <c r="U43" s="18">
        <f t="shared" si="19"/>
        <v>9.4545375115093027</v>
      </c>
      <c r="V43" s="18">
        <f t="shared" si="19"/>
        <v>20.374537511509288</v>
      </c>
      <c r="W43" s="18">
        <f t="shared" si="19"/>
        <v>22.144537511509299</v>
      </c>
    </row>
    <row r="44" spans="1:23" x14ac:dyDescent="0.25">
      <c r="A44" s="163" t="s">
        <v>20</v>
      </c>
      <c r="B44" s="78" t="s">
        <v>24</v>
      </c>
      <c r="C44" s="18">
        <v>5.8403148703548409</v>
      </c>
      <c r="D44" s="18">
        <v>5.8092481975248056</v>
      </c>
      <c r="E44" s="18">
        <v>5.7817425511296561</v>
      </c>
      <c r="F44" s="20">
        <v>1.4923299295244257</v>
      </c>
      <c r="G44" s="20">
        <v>1.476439924781459</v>
      </c>
      <c r="H44" s="20">
        <v>1.464731510291803</v>
      </c>
      <c r="I44" s="18">
        <v>5.1191227297991801</v>
      </c>
      <c r="J44" s="18">
        <v>4.9014164744013771</v>
      </c>
      <c r="K44" s="18">
        <v>4.6215214695565905</v>
      </c>
      <c r="L44" s="18">
        <v>5.8092481975248056</v>
      </c>
      <c r="M44" s="18">
        <v>5.7563453750277507</v>
      </c>
      <c r="N44" s="18">
        <v>5.708240207559407</v>
      </c>
      <c r="O44" s="18">
        <v>1.476439924781459</v>
      </c>
      <c r="P44" s="18">
        <v>1.4446599675244158</v>
      </c>
      <c r="Q44" s="18">
        <v>1.4378499881331837</v>
      </c>
      <c r="R44" s="18">
        <v>5.899624036474207</v>
      </c>
      <c r="S44" s="18">
        <v>5.873172552964653</v>
      </c>
      <c r="T44" s="18">
        <v>5.8491198678430969</v>
      </c>
      <c r="U44" s="18">
        <v>1.508219946320245</v>
      </c>
      <c r="V44" s="18">
        <v>1.4923299295244257</v>
      </c>
      <c r="W44" s="18">
        <v>1.4889249273565253</v>
      </c>
    </row>
    <row r="45" spans="1:23" x14ac:dyDescent="0.25">
      <c r="A45" s="164"/>
      <c r="B45" s="78" t="s">
        <v>14</v>
      </c>
      <c r="C45" s="18">
        <f>17-C44</f>
        <v>11.159685129645158</v>
      </c>
      <c r="D45" s="18">
        <f t="shared" ref="D45:W45" si="20">17-D44</f>
        <v>11.190751802475194</v>
      </c>
      <c r="E45" s="18">
        <f t="shared" si="20"/>
        <v>11.218257448870343</v>
      </c>
      <c r="F45" s="18">
        <f t="shared" si="20"/>
        <v>15.507670070475575</v>
      </c>
      <c r="G45" s="18">
        <f t="shared" si="20"/>
        <v>15.523560075218541</v>
      </c>
      <c r="H45" s="18">
        <f t="shared" si="20"/>
        <v>15.535268489708198</v>
      </c>
      <c r="I45" s="18">
        <f t="shared" si="20"/>
        <v>11.88087727020082</v>
      </c>
      <c r="J45" s="18">
        <f t="shared" si="20"/>
        <v>12.098583525598624</v>
      </c>
      <c r="K45" s="18">
        <f t="shared" si="20"/>
        <v>12.37847853044341</v>
      </c>
      <c r="L45" s="18">
        <f t="shared" si="20"/>
        <v>11.190751802475194</v>
      </c>
      <c r="M45" s="18">
        <f t="shared" si="20"/>
        <v>11.243654624972249</v>
      </c>
      <c r="N45" s="18">
        <f t="shared" si="20"/>
        <v>11.291759792440594</v>
      </c>
      <c r="O45" s="18">
        <f t="shared" si="20"/>
        <v>15.523560075218541</v>
      </c>
      <c r="P45" s="18">
        <f t="shared" si="20"/>
        <v>15.555340032475584</v>
      </c>
      <c r="Q45" s="18">
        <f t="shared" si="20"/>
        <v>15.562150011866816</v>
      </c>
      <c r="R45" s="18">
        <f t="shared" si="20"/>
        <v>11.100375963525792</v>
      </c>
      <c r="S45" s="18">
        <f t="shared" si="20"/>
        <v>11.126827447035346</v>
      </c>
      <c r="T45" s="18">
        <f t="shared" si="20"/>
        <v>11.150880132156903</v>
      </c>
      <c r="U45" s="18">
        <f t="shared" si="20"/>
        <v>15.491780053679754</v>
      </c>
      <c r="V45" s="18">
        <f t="shared" si="20"/>
        <v>15.507670070475575</v>
      </c>
      <c r="W45" s="18">
        <f t="shared" si="20"/>
        <v>15.511075072643475</v>
      </c>
    </row>
    <row r="46" spans="1:23" x14ac:dyDescent="0.25">
      <c r="A46" s="164"/>
      <c r="B46" s="79" t="s">
        <v>16</v>
      </c>
      <c r="C46" s="18">
        <f t="shared" ref="C46:W46" si="21">19-C37+C45-2</f>
        <v>-160.71031487035484</v>
      </c>
      <c r="D46" s="18">
        <f t="shared" si="21"/>
        <v>-156.0192481975248</v>
      </c>
      <c r="E46" s="18">
        <f t="shared" si="21"/>
        <v>-152.52174255112968</v>
      </c>
      <c r="F46" s="18">
        <f t="shared" si="21"/>
        <v>-158.67232992952444</v>
      </c>
      <c r="G46" s="18">
        <f t="shared" si="21"/>
        <v>-151.30643992478147</v>
      </c>
      <c r="H46" s="18">
        <f t="shared" si="21"/>
        <v>-147.02473151029182</v>
      </c>
      <c r="I46" s="18">
        <f t="shared" si="21"/>
        <v>-122.1091227297992</v>
      </c>
      <c r="J46" s="18">
        <f t="shared" si="21"/>
        <v>-118.26141647440139</v>
      </c>
      <c r="K46" s="18">
        <f t="shared" si="21"/>
        <v>-114.4315214695566</v>
      </c>
      <c r="L46" s="18">
        <f t="shared" si="21"/>
        <v>-156.0192481975248</v>
      </c>
      <c r="M46" s="18">
        <f t="shared" si="21"/>
        <v>-149.71634537502777</v>
      </c>
      <c r="N46" s="18">
        <f t="shared" si="21"/>
        <v>-145.23824020755941</v>
      </c>
      <c r="O46" s="18">
        <f t="shared" si="21"/>
        <v>-151.30643992478147</v>
      </c>
      <c r="P46" s="18">
        <f t="shared" si="21"/>
        <v>-141.12465996752442</v>
      </c>
      <c r="Q46" s="18">
        <f t="shared" si="21"/>
        <v>-139.4278499881332</v>
      </c>
      <c r="R46" s="18">
        <f t="shared" si="21"/>
        <v>-173.39962403647422</v>
      </c>
      <c r="S46" s="18">
        <f t="shared" si="21"/>
        <v>-166.93317255296466</v>
      </c>
      <c r="T46" s="18">
        <f t="shared" si="21"/>
        <v>-162.22911986784308</v>
      </c>
      <c r="U46" s="18">
        <f t="shared" si="21"/>
        <v>-169.60821994632025</v>
      </c>
      <c r="V46" s="18">
        <f t="shared" si="21"/>
        <v>-158.67232992952444</v>
      </c>
      <c r="W46" s="18">
        <f t="shared" si="21"/>
        <v>-156.89892492735652</v>
      </c>
    </row>
    <row r="47" spans="1:23" x14ac:dyDescent="0.25">
      <c r="A47" s="165"/>
      <c r="B47" s="79" t="s">
        <v>27</v>
      </c>
      <c r="C47" s="22">
        <f>C46+77.21+20*LOG10(3600)</f>
        <v>-12.374264855009102</v>
      </c>
      <c r="D47" s="22">
        <f t="shared" ref="D47:W47" si="22">D46+77.21+20*LOG10(3600)</f>
        <v>-7.6831981821790691</v>
      </c>
      <c r="E47" s="22">
        <f t="shared" si="22"/>
        <v>-4.185692535783943</v>
      </c>
      <c r="F47" s="22">
        <f t="shared" si="22"/>
        <v>-10.336279914178704</v>
      </c>
      <c r="G47" s="22">
        <f t="shared" si="22"/>
        <v>-2.9703899094357382</v>
      </c>
      <c r="H47" s="22">
        <f t="shared" si="22"/>
        <v>1.3113185050539187</v>
      </c>
      <c r="I47" s="22">
        <f t="shared" si="22"/>
        <v>26.226927285546537</v>
      </c>
      <c r="J47" s="22">
        <f t="shared" si="22"/>
        <v>30.074633540944347</v>
      </c>
      <c r="K47" s="22">
        <f t="shared" si="22"/>
        <v>33.904528545789134</v>
      </c>
      <c r="L47" s="22">
        <f t="shared" si="22"/>
        <v>-7.6831981821790691</v>
      </c>
      <c r="M47" s="22">
        <f t="shared" si="22"/>
        <v>-1.3802953596820373</v>
      </c>
      <c r="N47" s="22">
        <f t="shared" si="22"/>
        <v>3.0978098077863194</v>
      </c>
      <c r="O47" s="22">
        <f t="shared" si="22"/>
        <v>-2.9703899094357382</v>
      </c>
      <c r="P47" s="22">
        <f t="shared" si="22"/>
        <v>7.2113900478213111</v>
      </c>
      <c r="Q47" s="22">
        <f t="shared" si="22"/>
        <v>8.9082000272125299</v>
      </c>
      <c r="R47" s="22">
        <f t="shared" si="22"/>
        <v>-25.063574021128488</v>
      </c>
      <c r="S47" s="22">
        <f t="shared" si="22"/>
        <v>-18.59712253761893</v>
      </c>
      <c r="T47" s="22">
        <f t="shared" si="22"/>
        <v>-13.893069852497348</v>
      </c>
      <c r="U47" s="22">
        <f t="shared" si="22"/>
        <v>-21.272169930974513</v>
      </c>
      <c r="V47" s="22">
        <f t="shared" si="22"/>
        <v>-10.336279914178704</v>
      </c>
      <c r="W47" s="22">
        <f t="shared" si="22"/>
        <v>-8.5628749120107841</v>
      </c>
    </row>
    <row r="48" spans="1:23" x14ac:dyDescent="0.25">
      <c r="A48" s="163" t="s">
        <v>21</v>
      </c>
      <c r="B48" s="79" t="s">
        <v>24</v>
      </c>
      <c r="C48" s="18">
        <v>16.584229022598905</v>
      </c>
      <c r="D48" s="18">
        <v>16.460371103289688</v>
      </c>
      <c r="E48" s="18">
        <v>16.350710434109022</v>
      </c>
      <c r="F48" s="18">
        <v>2.7466705425019198</v>
      </c>
      <c r="G48" s="18">
        <v>2.7128940965226396</v>
      </c>
      <c r="H48" s="18">
        <v>2.6880062103382172</v>
      </c>
      <c r="I48" s="18">
        <v>13.708949830646732</v>
      </c>
      <c r="J48" s="18">
        <v>12.840989365047594</v>
      </c>
      <c r="K48" s="18">
        <v>11.725092174679565</v>
      </c>
      <c r="L48" s="18">
        <v>16.460371103289688</v>
      </c>
      <c r="M48" s="18">
        <v>16.249455903071166</v>
      </c>
      <c r="N48" s="18">
        <v>16.057668195927636</v>
      </c>
      <c r="O48" s="20">
        <v>2.7128940965226396</v>
      </c>
      <c r="P48" s="20">
        <v>2.6453413155839507</v>
      </c>
      <c r="Q48" s="20">
        <v>2.6308657440061776</v>
      </c>
      <c r="R48" s="18">
        <v>16.820685303311638</v>
      </c>
      <c r="S48" s="18">
        <v>16.715227415109077</v>
      </c>
      <c r="T48" s="18">
        <v>16.619333157321819</v>
      </c>
      <c r="U48" s="18">
        <v>2.7804470141012385</v>
      </c>
      <c r="V48" s="18">
        <v>2.7466705425019198</v>
      </c>
      <c r="W48" s="18">
        <v>2.7394327302014343</v>
      </c>
    </row>
    <row r="49" spans="1:23" x14ac:dyDescent="0.25">
      <c r="A49" s="164"/>
      <c r="B49" s="79" t="s">
        <v>14</v>
      </c>
      <c r="C49" s="23">
        <f>24-C48</f>
        <v>7.4157709774010954</v>
      </c>
      <c r="D49" s="23">
        <f t="shared" ref="D49:W49" si="23">24-D48</f>
        <v>7.5396288967103118</v>
      </c>
      <c r="E49" s="23">
        <f t="shared" si="23"/>
        <v>7.6492895658909781</v>
      </c>
      <c r="F49" s="23">
        <f t="shared" si="23"/>
        <v>21.253329457498079</v>
      </c>
      <c r="G49" s="23">
        <f t="shared" si="23"/>
        <v>21.287105903477361</v>
      </c>
      <c r="H49" s="23">
        <f t="shared" si="23"/>
        <v>21.311993789661784</v>
      </c>
      <c r="I49" s="23">
        <f t="shared" si="23"/>
        <v>10.291050169353268</v>
      </c>
      <c r="J49" s="23">
        <f t="shared" si="23"/>
        <v>11.159010634952406</v>
      </c>
      <c r="K49" s="23">
        <f t="shared" si="23"/>
        <v>12.274907825320435</v>
      </c>
      <c r="L49" s="23">
        <f t="shared" si="23"/>
        <v>7.5396288967103118</v>
      </c>
      <c r="M49" s="23">
        <f t="shared" si="23"/>
        <v>7.7505440969288344</v>
      </c>
      <c r="N49" s="23">
        <f t="shared" si="23"/>
        <v>7.9423318040723636</v>
      </c>
      <c r="O49" s="23">
        <f t="shared" si="23"/>
        <v>21.287105903477361</v>
      </c>
      <c r="P49" s="23">
        <f t="shared" si="23"/>
        <v>21.354658684416048</v>
      </c>
      <c r="Q49" s="23">
        <f t="shared" si="23"/>
        <v>21.369134255993821</v>
      </c>
      <c r="R49" s="23">
        <f t="shared" si="23"/>
        <v>7.1793146966883619</v>
      </c>
      <c r="S49" s="23">
        <f t="shared" si="23"/>
        <v>7.2847725848909235</v>
      </c>
      <c r="T49" s="23">
        <f t="shared" si="23"/>
        <v>7.3806668426781812</v>
      </c>
      <c r="U49" s="23">
        <f t="shared" si="23"/>
        <v>21.219552985898762</v>
      </c>
      <c r="V49" s="23">
        <f t="shared" si="23"/>
        <v>21.253329457498079</v>
      </c>
      <c r="W49" s="23">
        <f t="shared" si="23"/>
        <v>21.260567269798564</v>
      </c>
    </row>
    <row r="50" spans="1:23" x14ac:dyDescent="0.25">
      <c r="A50" s="164"/>
      <c r="B50" s="79" t="s">
        <v>16</v>
      </c>
      <c r="C50" s="18">
        <f t="shared" ref="C50:W50" si="24">19-C37+C49-2</f>
        <v>-164.45422902259889</v>
      </c>
      <c r="D50" s="18">
        <f t="shared" si="24"/>
        <v>-159.67037110328971</v>
      </c>
      <c r="E50" s="18">
        <f t="shared" si="24"/>
        <v>-156.09071043410904</v>
      </c>
      <c r="F50" s="18">
        <f t="shared" si="24"/>
        <v>-152.92667054250194</v>
      </c>
      <c r="G50" s="18">
        <f t="shared" si="24"/>
        <v>-145.54289409652264</v>
      </c>
      <c r="H50" s="18">
        <f t="shared" si="24"/>
        <v>-141.24800621033822</v>
      </c>
      <c r="I50" s="18">
        <f t="shared" si="24"/>
        <v>-123.69894983064674</v>
      </c>
      <c r="J50" s="18">
        <f t="shared" si="24"/>
        <v>-119.2009893650476</v>
      </c>
      <c r="K50" s="18">
        <f t="shared" si="24"/>
        <v>-114.53509217467956</v>
      </c>
      <c r="L50" s="18">
        <f t="shared" si="24"/>
        <v>-159.67037110328971</v>
      </c>
      <c r="M50" s="18">
        <f t="shared" si="24"/>
        <v>-153.20945590307116</v>
      </c>
      <c r="N50" s="18">
        <f t="shared" si="24"/>
        <v>-148.58766819592765</v>
      </c>
      <c r="O50" s="18">
        <f t="shared" si="24"/>
        <v>-145.54289409652264</v>
      </c>
      <c r="P50" s="18">
        <f t="shared" si="24"/>
        <v>-135.32534131558396</v>
      </c>
      <c r="Q50" s="18">
        <f t="shared" si="24"/>
        <v>-133.62086574400618</v>
      </c>
      <c r="R50" s="18">
        <f t="shared" si="24"/>
        <v>-177.32068530331165</v>
      </c>
      <c r="S50" s="18">
        <f t="shared" si="24"/>
        <v>-170.77522741510907</v>
      </c>
      <c r="T50" s="18">
        <f t="shared" si="24"/>
        <v>-165.99933315732181</v>
      </c>
      <c r="U50" s="18">
        <f t="shared" si="24"/>
        <v>-163.88044701410124</v>
      </c>
      <c r="V50" s="18">
        <f t="shared" si="24"/>
        <v>-152.92667054250194</v>
      </c>
      <c r="W50" s="18">
        <f t="shared" si="24"/>
        <v>-151.14943273020143</v>
      </c>
    </row>
    <row r="51" spans="1:23" x14ac:dyDescent="0.25">
      <c r="A51" s="165"/>
      <c r="B51" s="79" t="s">
        <v>27</v>
      </c>
      <c r="C51" s="22">
        <f>C50+77.21+20*LOG10(3600)</f>
        <v>-16.118179007253161</v>
      </c>
      <c r="D51" s="22">
        <f t="shared" ref="D51:W51" si="25">D50+77.21+20*LOG10(3600)</f>
        <v>-11.334321087943977</v>
      </c>
      <c r="E51" s="22">
        <f t="shared" si="25"/>
        <v>-7.7546604187633079</v>
      </c>
      <c r="F51" s="22">
        <f t="shared" si="25"/>
        <v>-4.5906205271562044</v>
      </c>
      <c r="G51" s="22">
        <f t="shared" si="25"/>
        <v>2.7931559188230892</v>
      </c>
      <c r="H51" s="22">
        <f t="shared" si="25"/>
        <v>7.0880438050075156</v>
      </c>
      <c r="I51" s="22">
        <f t="shared" si="25"/>
        <v>24.637100184698994</v>
      </c>
      <c r="J51" s="22">
        <f t="shared" si="25"/>
        <v>29.135060650298129</v>
      </c>
      <c r="K51" s="22">
        <f t="shared" si="25"/>
        <v>33.800957840666172</v>
      </c>
      <c r="L51" s="22">
        <f t="shared" si="25"/>
        <v>-11.334321087943977</v>
      </c>
      <c r="M51" s="22">
        <f t="shared" si="25"/>
        <v>-4.8734058877254256</v>
      </c>
      <c r="N51" s="22">
        <f t="shared" si="25"/>
        <v>-0.25161818058191443</v>
      </c>
      <c r="O51" s="22">
        <f t="shared" si="25"/>
        <v>2.7931559188230892</v>
      </c>
      <c r="P51" s="22">
        <f t="shared" si="25"/>
        <v>13.010708699761778</v>
      </c>
      <c r="Q51" s="22">
        <f t="shared" si="25"/>
        <v>14.715184271339552</v>
      </c>
      <c r="R51" s="22">
        <f t="shared" si="25"/>
        <v>-28.984635287965915</v>
      </c>
      <c r="S51" s="22">
        <f t="shared" si="25"/>
        <v>-22.439177399763338</v>
      </c>
      <c r="T51" s="22">
        <f t="shared" si="25"/>
        <v>-17.663283141976081</v>
      </c>
      <c r="U51" s="22">
        <f t="shared" si="25"/>
        <v>-15.544396998755502</v>
      </c>
      <c r="V51" s="22">
        <f t="shared" si="25"/>
        <v>-4.5906205271562044</v>
      </c>
      <c r="W51" s="22">
        <f t="shared" si="25"/>
        <v>-2.8133827148556918</v>
      </c>
    </row>
    <row r="53" spans="1:23" s="135" customFormat="1" x14ac:dyDescent="0.25">
      <c r="B53" s="135" t="s">
        <v>112</v>
      </c>
    </row>
    <row r="55" spans="1:23" x14ac:dyDescent="0.25">
      <c r="B55" s="78" t="s">
        <v>110</v>
      </c>
      <c r="C55" s="173" t="s">
        <v>115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5"/>
      <c r="R55" s="173" t="s">
        <v>109</v>
      </c>
      <c r="S55" s="174"/>
      <c r="T55" s="174"/>
      <c r="U55" s="174"/>
      <c r="V55" s="174"/>
      <c r="W55" s="175"/>
    </row>
    <row r="56" spans="1:23" ht="45" customHeight="1" x14ac:dyDescent="0.25">
      <c r="B56" s="78" t="s">
        <v>1</v>
      </c>
      <c r="C56" s="173" t="s">
        <v>114</v>
      </c>
      <c r="D56" s="174"/>
      <c r="E56" s="174"/>
      <c r="F56" s="174"/>
      <c r="G56" s="174"/>
      <c r="H56" s="175"/>
      <c r="I56" s="177" t="s">
        <v>118</v>
      </c>
      <c r="J56" s="176"/>
      <c r="K56" s="176"/>
      <c r="L56" s="178" t="s">
        <v>116</v>
      </c>
      <c r="M56" s="179"/>
      <c r="N56" s="179"/>
      <c r="O56" s="179"/>
      <c r="P56" s="179"/>
      <c r="Q56" s="180"/>
      <c r="R56" s="178" t="s">
        <v>117</v>
      </c>
      <c r="S56" s="174"/>
      <c r="T56" s="174"/>
      <c r="U56" s="174"/>
      <c r="V56" s="174"/>
      <c r="W56" s="175"/>
    </row>
    <row r="57" spans="1:23" x14ac:dyDescent="0.25">
      <c r="B57" s="78" t="s">
        <v>23</v>
      </c>
      <c r="C57" s="173" t="s">
        <v>2</v>
      </c>
      <c r="D57" s="174"/>
      <c r="E57" s="175"/>
      <c r="F57" s="173" t="s">
        <v>3</v>
      </c>
      <c r="G57" s="174"/>
      <c r="H57" s="175"/>
      <c r="I57" s="173" t="s">
        <v>2</v>
      </c>
      <c r="J57" s="174"/>
      <c r="K57" s="175"/>
      <c r="L57" s="173" t="s">
        <v>2</v>
      </c>
      <c r="M57" s="174"/>
      <c r="N57" s="175"/>
      <c r="O57" s="173" t="s">
        <v>3</v>
      </c>
      <c r="P57" s="174"/>
      <c r="Q57" s="175"/>
      <c r="R57" s="176" t="s">
        <v>2</v>
      </c>
      <c r="S57" s="176"/>
      <c r="T57" s="176"/>
      <c r="U57" s="176" t="s">
        <v>3</v>
      </c>
      <c r="V57" s="176"/>
      <c r="W57" s="176"/>
    </row>
    <row r="58" spans="1:23" x14ac:dyDescent="0.25">
      <c r="B58" s="78" t="s">
        <v>0</v>
      </c>
      <c r="C58" s="3">
        <v>0.1</v>
      </c>
      <c r="D58" s="3">
        <v>0.2</v>
      </c>
      <c r="E58" s="3">
        <v>0.3</v>
      </c>
      <c r="F58" s="9">
        <v>0.1</v>
      </c>
      <c r="G58" s="9">
        <v>0.2</v>
      </c>
      <c r="H58" s="9">
        <v>0.3</v>
      </c>
      <c r="I58" s="10">
        <v>0.1</v>
      </c>
      <c r="J58" s="10">
        <v>0.2</v>
      </c>
      <c r="K58" s="10">
        <v>0.3</v>
      </c>
      <c r="L58" s="10">
        <v>0.1</v>
      </c>
      <c r="M58" s="10">
        <v>0.2</v>
      </c>
      <c r="N58" s="10">
        <v>0.3</v>
      </c>
      <c r="O58" s="10">
        <v>0.1</v>
      </c>
      <c r="P58" s="10">
        <v>0.2</v>
      </c>
      <c r="Q58" s="10">
        <v>0.3</v>
      </c>
      <c r="R58" s="10">
        <v>0.1</v>
      </c>
      <c r="S58" s="10">
        <v>0.2</v>
      </c>
      <c r="T58" s="10">
        <v>0.3</v>
      </c>
      <c r="U58" s="10">
        <v>0.1</v>
      </c>
      <c r="V58" s="10">
        <v>0.2</v>
      </c>
      <c r="W58" s="10">
        <v>0.3</v>
      </c>
    </row>
    <row r="59" spans="1:23" x14ac:dyDescent="0.25">
      <c r="B59" s="130" t="s">
        <v>48</v>
      </c>
      <c r="C59" s="129">
        <f>Parameters!$B$14</f>
        <v>6</v>
      </c>
      <c r="D59" s="129">
        <f>Parameters!$B$14</f>
        <v>6</v>
      </c>
      <c r="E59" s="129">
        <f>Parameters!$B$14</f>
        <v>6</v>
      </c>
      <c r="F59" s="129">
        <f>Parameters!$C$14</f>
        <v>3</v>
      </c>
      <c r="G59" s="129">
        <f>Parameters!$C$14</f>
        <v>3</v>
      </c>
      <c r="H59" s="129">
        <f>Parameters!$C$14</f>
        <v>3</v>
      </c>
      <c r="I59" s="129">
        <f>Parameters!$B$14</f>
        <v>6</v>
      </c>
      <c r="J59" s="129">
        <f>Parameters!$B$14</f>
        <v>6</v>
      </c>
      <c r="K59" s="129">
        <f>Parameters!$B$14</f>
        <v>6</v>
      </c>
      <c r="L59" s="129">
        <f>Parameters!$B$14</f>
        <v>6</v>
      </c>
      <c r="M59" s="25">
        <f>Parameters!$B$14</f>
        <v>6</v>
      </c>
      <c r="N59" s="25">
        <f>Parameters!$B$14</f>
        <v>6</v>
      </c>
      <c r="O59" s="25">
        <f>Parameters!$C$14</f>
        <v>3</v>
      </c>
      <c r="P59" s="25">
        <f>Parameters!$C$14</f>
        <v>3</v>
      </c>
      <c r="Q59" s="25">
        <f>Parameters!$C$14</f>
        <v>3</v>
      </c>
      <c r="R59" s="25">
        <f>Parameters!$B$14</f>
        <v>6</v>
      </c>
      <c r="S59" s="25">
        <f>Parameters!$B$14</f>
        <v>6</v>
      </c>
      <c r="T59" s="25">
        <f>Parameters!$B$14</f>
        <v>6</v>
      </c>
      <c r="U59" s="25">
        <f>Parameters!$C$14</f>
        <v>3</v>
      </c>
      <c r="V59" s="25">
        <f>Parameters!$C$14</f>
        <v>3</v>
      </c>
      <c r="W59" s="25">
        <f>Parameters!$C$14</f>
        <v>3</v>
      </c>
    </row>
    <row r="60" spans="1:23" x14ac:dyDescent="0.25">
      <c r="B60" s="16" t="s">
        <v>46</v>
      </c>
      <c r="C60" s="25">
        <f>Parameters!$B$13-Parameters!$B$5</f>
        <v>22</v>
      </c>
      <c r="D60" s="25">
        <f>Parameters!$B$13-Parameters!$B$5</f>
        <v>22</v>
      </c>
      <c r="E60" s="25">
        <f>Parameters!$B$13-Parameters!$B$5</f>
        <v>22</v>
      </c>
      <c r="F60" s="25">
        <f>Parameters!$C$13-Parameters!$B$5</f>
        <v>32</v>
      </c>
      <c r="G60" s="25">
        <f>Parameters!$C$13-Parameters!$B$5</f>
        <v>32</v>
      </c>
      <c r="H60" s="25">
        <f>Parameters!$C$13-Parameters!$B$5</f>
        <v>32</v>
      </c>
      <c r="I60" s="25">
        <f>Parameters!$B$13-Parameters!$B$5</f>
        <v>22</v>
      </c>
      <c r="J60" s="25">
        <f>Parameters!$B$13-Parameters!$B$5</f>
        <v>22</v>
      </c>
      <c r="K60" s="25">
        <f>Parameters!$B$13-Parameters!$B$5</f>
        <v>22</v>
      </c>
      <c r="L60" s="25">
        <f>Parameters!$B$13-Parameters!$B$5</f>
        <v>22</v>
      </c>
      <c r="M60" s="25">
        <f>Parameters!$B$13-Parameters!$B$5</f>
        <v>22</v>
      </c>
      <c r="N60" s="25">
        <f>Parameters!$B$13-Parameters!$B$5</f>
        <v>22</v>
      </c>
      <c r="O60" s="25">
        <f>Parameters!$C$13-Parameters!$B$5</f>
        <v>32</v>
      </c>
      <c r="P60" s="25">
        <f>Parameters!$C$13-Parameters!$B$5</f>
        <v>32</v>
      </c>
      <c r="Q60" s="25">
        <f>Parameters!$C$13-Parameters!$B$5</f>
        <v>32</v>
      </c>
      <c r="R60" s="25">
        <f>Parameters!$B$13-Parameters!$B$5</f>
        <v>22</v>
      </c>
      <c r="S60" s="25">
        <f>Parameters!$B$13-Parameters!$B$5</f>
        <v>22</v>
      </c>
      <c r="T60" s="25">
        <f>Parameters!$B$13-Parameters!$B$5</f>
        <v>22</v>
      </c>
      <c r="U60" s="25">
        <f>Parameters!$C$13-Parameters!$B$5</f>
        <v>32</v>
      </c>
      <c r="V60" s="25">
        <f>Parameters!$C$13-Parameters!$B$5</f>
        <v>32</v>
      </c>
      <c r="W60" s="25">
        <f>Parameters!$C$13-Parameters!$B$5</f>
        <v>32</v>
      </c>
    </row>
    <row r="61" spans="1:23" x14ac:dyDescent="0.25">
      <c r="B61" s="78" t="s">
        <v>107</v>
      </c>
      <c r="C61" s="74">
        <v>38</v>
      </c>
      <c r="D61" s="74">
        <v>30</v>
      </c>
      <c r="E61" s="74">
        <v>26</v>
      </c>
      <c r="F61" s="74">
        <v>80</v>
      </c>
      <c r="G61" s="74">
        <v>54</v>
      </c>
      <c r="H61" s="74">
        <v>44</v>
      </c>
      <c r="I61" s="28">
        <v>3</v>
      </c>
      <c r="J61" s="28">
        <v>2.2999999999999998</v>
      </c>
      <c r="K61" s="28">
        <v>1.7</v>
      </c>
      <c r="L61" s="28">
        <v>30</v>
      </c>
      <c r="M61" s="28">
        <v>22</v>
      </c>
      <c r="N61" s="28">
        <v>15</v>
      </c>
      <c r="O61" s="28">
        <v>54</v>
      </c>
      <c r="P61" s="28">
        <v>37</v>
      </c>
      <c r="Q61" s="28">
        <v>23</v>
      </c>
      <c r="R61" s="28">
        <v>30</v>
      </c>
      <c r="S61" s="28">
        <v>22</v>
      </c>
      <c r="T61" s="28">
        <v>15</v>
      </c>
      <c r="U61" s="28">
        <v>54</v>
      </c>
      <c r="V61" s="28">
        <v>37</v>
      </c>
      <c r="W61" s="28">
        <v>23</v>
      </c>
    </row>
    <row r="62" spans="1:23" x14ac:dyDescent="0.25">
      <c r="B62" s="78" t="s">
        <v>108</v>
      </c>
      <c r="C62" s="28">
        <f t="shared" ref="C62:Q62" si="26">C61/2</f>
        <v>19</v>
      </c>
      <c r="D62" s="28">
        <f t="shared" si="26"/>
        <v>15</v>
      </c>
      <c r="E62" s="28">
        <f t="shared" si="26"/>
        <v>13</v>
      </c>
      <c r="F62" s="28">
        <f t="shared" si="26"/>
        <v>40</v>
      </c>
      <c r="G62" s="28">
        <f t="shared" si="26"/>
        <v>27</v>
      </c>
      <c r="H62" s="28">
        <f t="shared" si="26"/>
        <v>22</v>
      </c>
      <c r="I62" s="28">
        <f t="shared" si="26"/>
        <v>1.5</v>
      </c>
      <c r="J62" s="28">
        <f t="shared" si="26"/>
        <v>1.1499999999999999</v>
      </c>
      <c r="K62" s="28">
        <f t="shared" si="26"/>
        <v>0.85</v>
      </c>
      <c r="L62" s="28">
        <f t="shared" si="26"/>
        <v>15</v>
      </c>
      <c r="M62" s="28">
        <f t="shared" si="26"/>
        <v>11</v>
      </c>
      <c r="N62" s="28">
        <f t="shared" si="26"/>
        <v>7.5</v>
      </c>
      <c r="O62" s="28">
        <f t="shared" si="26"/>
        <v>27</v>
      </c>
      <c r="P62" s="28">
        <f t="shared" si="26"/>
        <v>18.5</v>
      </c>
      <c r="Q62" s="28">
        <f t="shared" si="26"/>
        <v>11.5</v>
      </c>
      <c r="R62" s="28">
        <f>R61</f>
        <v>30</v>
      </c>
      <c r="S62" s="28">
        <f t="shared" ref="S62:W62" si="27">S61</f>
        <v>22</v>
      </c>
      <c r="T62" s="28">
        <f t="shared" si="27"/>
        <v>15</v>
      </c>
      <c r="U62" s="28">
        <f t="shared" si="27"/>
        <v>54</v>
      </c>
      <c r="V62" s="28">
        <f t="shared" si="27"/>
        <v>37</v>
      </c>
      <c r="W62" s="28">
        <f t="shared" si="27"/>
        <v>23</v>
      </c>
    </row>
    <row r="63" spans="1:23" x14ac:dyDescent="0.25">
      <c r="B63" s="78" t="s">
        <v>19</v>
      </c>
      <c r="C63" s="8">
        <v>193.06</v>
      </c>
      <c r="D63" s="8">
        <v>187.58</v>
      </c>
      <c r="E63" s="8">
        <v>184.21</v>
      </c>
      <c r="F63" s="8">
        <v>196.17</v>
      </c>
      <c r="G63" s="8">
        <v>187.48</v>
      </c>
      <c r="H63" s="8">
        <v>182.89</v>
      </c>
      <c r="I63" s="8">
        <v>141.63</v>
      </c>
      <c r="J63" s="8">
        <v>137.59</v>
      </c>
      <c r="K63" s="8">
        <v>132.37</v>
      </c>
      <c r="L63" s="8">
        <v>187.58</v>
      </c>
      <c r="M63" s="5">
        <v>180.23</v>
      </c>
      <c r="N63" s="5">
        <v>171.25</v>
      </c>
      <c r="O63" s="8">
        <v>187.48</v>
      </c>
      <c r="P63" s="8">
        <v>178.94</v>
      </c>
      <c r="Q63" s="8">
        <v>167.75</v>
      </c>
      <c r="R63" s="5">
        <v>203.27</v>
      </c>
      <c r="S63" s="5">
        <v>196.36</v>
      </c>
      <c r="T63" s="5">
        <v>187.58</v>
      </c>
      <c r="U63" s="8">
        <v>202.84</v>
      </c>
      <c r="V63" s="8">
        <v>194.45</v>
      </c>
      <c r="W63" s="8">
        <v>183.89</v>
      </c>
    </row>
    <row r="64" spans="1:23" x14ac:dyDescent="0.25">
      <c r="B64" s="78" t="s">
        <v>12</v>
      </c>
      <c r="C64" s="29">
        <f t="shared" ref="C64:W64" si="28">DEGREES(ATAN(C60/(C62*1000)))</f>
        <v>6.6342451892585419E-2</v>
      </c>
      <c r="D64" s="29">
        <f t="shared" si="28"/>
        <v>8.4033749697244406E-2</v>
      </c>
      <c r="E64" s="29">
        <f t="shared" si="28"/>
        <v>9.6961995843499973E-2</v>
      </c>
      <c r="F64" s="29">
        <f t="shared" si="28"/>
        <v>4.5836613831989913E-2</v>
      </c>
      <c r="G64" s="29">
        <f t="shared" si="28"/>
        <v>6.7906077257481628E-2</v>
      </c>
      <c r="H64" s="29">
        <f t="shared" si="28"/>
        <v>8.3339256881734811E-2</v>
      </c>
      <c r="I64" s="29">
        <f t="shared" si="28"/>
        <v>0.8402778519468711</v>
      </c>
      <c r="J64" s="29">
        <f t="shared" si="28"/>
        <v>1.0959594889497175</v>
      </c>
      <c r="K64" s="29">
        <f t="shared" si="28"/>
        <v>1.4826185796703482</v>
      </c>
      <c r="L64" s="29">
        <f t="shared" si="28"/>
        <v>8.4033749697244406E-2</v>
      </c>
      <c r="M64" s="77">
        <f t="shared" si="28"/>
        <v>0.11459140623778596</v>
      </c>
      <c r="N64" s="77">
        <f t="shared" si="28"/>
        <v>0.16806713786469729</v>
      </c>
      <c r="O64" s="77">
        <f t="shared" si="28"/>
        <v>6.7906077257481628E-2</v>
      </c>
      <c r="P64" s="77">
        <f t="shared" si="28"/>
        <v>9.9106114371223811E-2</v>
      </c>
      <c r="Q64" s="77">
        <f t="shared" si="28"/>
        <v>0.15943132281059966</v>
      </c>
      <c r="R64" s="77">
        <f t="shared" si="28"/>
        <v>4.2016897444343539E-2</v>
      </c>
      <c r="S64" s="77">
        <f t="shared" si="28"/>
        <v>5.7295760414500616E-2</v>
      </c>
      <c r="T64" s="77">
        <f t="shared" si="28"/>
        <v>8.4033749697244406E-2</v>
      </c>
      <c r="U64" s="77">
        <f t="shared" si="28"/>
        <v>3.3953050551885945E-2</v>
      </c>
      <c r="V64" s="77">
        <f t="shared" si="28"/>
        <v>4.9553094250818122E-2</v>
      </c>
      <c r="W64" s="77">
        <f t="shared" si="28"/>
        <v>7.9715815712622956E-2</v>
      </c>
    </row>
    <row r="65" spans="1:23" x14ac:dyDescent="0.25">
      <c r="B65" s="78" t="s">
        <v>47</v>
      </c>
      <c r="C65" s="29">
        <f>C64-C59</f>
        <v>-5.9336575481074147</v>
      </c>
      <c r="D65" s="29">
        <f t="shared" ref="D65:Q65" si="29">D64-D59</f>
        <v>-5.9159662503027555</v>
      </c>
      <c r="E65" s="29">
        <f t="shared" si="29"/>
        <v>-5.9030380041564996</v>
      </c>
      <c r="F65" s="29">
        <f t="shared" si="29"/>
        <v>-2.9541633861680099</v>
      </c>
      <c r="G65" s="29">
        <f t="shared" si="29"/>
        <v>-2.9320939227425185</v>
      </c>
      <c r="H65" s="29">
        <f t="shared" si="29"/>
        <v>-2.9166607431182654</v>
      </c>
      <c r="I65" s="29">
        <f t="shared" si="29"/>
        <v>-5.1597221480531292</v>
      </c>
      <c r="J65" s="29">
        <f t="shared" si="29"/>
        <v>-4.9040405110502823</v>
      </c>
      <c r="K65" s="29">
        <f t="shared" si="29"/>
        <v>-4.5173814203296523</v>
      </c>
      <c r="L65" s="29">
        <f t="shared" si="29"/>
        <v>-5.9159662503027555</v>
      </c>
      <c r="M65" s="77">
        <f t="shared" si="29"/>
        <v>-5.8854085937622145</v>
      </c>
      <c r="N65" s="77">
        <f t="shared" si="29"/>
        <v>-5.8319328621353028</v>
      </c>
      <c r="O65" s="77">
        <f t="shared" si="29"/>
        <v>-2.9320939227425185</v>
      </c>
      <c r="P65" s="77">
        <f t="shared" si="29"/>
        <v>-2.900893885628776</v>
      </c>
      <c r="Q65" s="77">
        <f t="shared" si="29"/>
        <v>-2.8405686771894003</v>
      </c>
      <c r="R65" s="77">
        <f t="shared" ref="R65:W65" si="30">R64-R59</f>
        <v>-5.9579831025556569</v>
      </c>
      <c r="S65" s="77">
        <f t="shared" si="30"/>
        <v>-5.942704239585499</v>
      </c>
      <c r="T65" s="77">
        <f t="shared" si="30"/>
        <v>-5.9159662503027555</v>
      </c>
      <c r="U65" s="77">
        <f t="shared" si="30"/>
        <v>-2.9660469494481139</v>
      </c>
      <c r="V65" s="77">
        <f t="shared" si="30"/>
        <v>-2.9504469057491818</v>
      </c>
      <c r="W65" s="77">
        <f t="shared" si="30"/>
        <v>-2.920284184287377</v>
      </c>
    </row>
    <row r="66" spans="1:23" x14ac:dyDescent="0.25">
      <c r="B66" s="16" t="s">
        <v>90</v>
      </c>
      <c r="C66" s="18">
        <f>Parameters!$D$10-INDEX('F1336'!$B$2:$B$1802,MATCH(ROUND(C65,1),'F1336'!$A$2:$A$1802,0))</f>
        <v>7.3111988321898007</v>
      </c>
      <c r="D66" s="18">
        <f>Parameters!$D$10-INDEX('F1336'!$B$2:$B$1802,MATCH(ROUND(D65,1),'F1336'!$A$2:$A$1802,0))</f>
        <v>7.3111988321898007</v>
      </c>
      <c r="E66" s="18">
        <f>Parameters!$D$10-INDEX('F1336'!$B$2:$B$1802,MATCH(ROUND(E65,1),'F1336'!$A$2:$A$1802,0))</f>
        <v>7.3111988321898007</v>
      </c>
      <c r="F66" s="18">
        <f>Parameters!$D$10-INDEX('F1336'!$B$2:$B$1802,MATCH(ROUND(F65,1),'F1336'!$A$2:$A$1802,0))</f>
        <v>1.8902840991015992</v>
      </c>
      <c r="G66" s="18">
        <f>Parameters!$D$10-INDEX('F1336'!$B$2:$B$1802,MATCH(ROUND(G65,1),'F1336'!$A$2:$A$1802,0))</f>
        <v>1.7663654748272002</v>
      </c>
      <c r="H66" s="18">
        <f>Parameters!$D$10-INDEX('F1336'!$B$2:$B$1802,MATCH(ROUND(H65,1),'F1336'!$A$2:$A$1802,0))</f>
        <v>1.7663654748272002</v>
      </c>
      <c r="I66" s="18">
        <f>Parameters!$D$10-INDEX('F1336'!$B$2:$B$1802,MATCH(ROUND(I65,1),'F1336'!$A$2:$A$1802,0))</f>
        <v>5.6792535599660994</v>
      </c>
      <c r="J66" s="18">
        <f>Parameters!$D$10-INDEX('F1336'!$B$2:$B$1802,MATCH(ROUND(J65,1),'F1336'!$A$2:$A$1802,0))</f>
        <v>5.0428579132688007</v>
      </c>
      <c r="K66" s="18">
        <f>Parameters!$D$10-INDEX('F1336'!$B$2:$B$1802,MATCH(ROUND(K65,1),'F1336'!$A$2:$A$1802,0))</f>
        <v>4.2531392229778007</v>
      </c>
      <c r="L66" s="18">
        <f>Parameters!$D$10-INDEX('F1336'!$B$2:$B$1802,MATCH(ROUND(L65,1),'F1336'!$A$2:$A$1802,0))</f>
        <v>7.3111988321898007</v>
      </c>
      <c r="M66" s="21">
        <f>Parameters!$D$10-INDEX('F1336'!$B$2:$B$1802,MATCH(ROUND(M65,1),'F1336'!$A$2:$A$1802,0))</f>
        <v>7.3111988321898007</v>
      </c>
      <c r="N66" s="21">
        <f>Parameters!$D$10-INDEX('F1336'!$B$2:$B$1802,MATCH(ROUND(N65,1),'F1336'!$A$2:$A$1802,0))</f>
        <v>7.0654618993066993</v>
      </c>
      <c r="O66" s="21">
        <f>Parameters!$D$10-INDEX('F1336'!$B$2:$B$1802,MATCH(ROUND(O65,1),'F1336'!$A$2:$A$1802,0))</f>
        <v>1.7663654748272002</v>
      </c>
      <c r="P66" s="21">
        <f>Parameters!$D$10-INDEX('F1336'!$B$2:$B$1802,MATCH(ROUND(P65,1),'F1336'!$A$2:$A$1802,0))</f>
        <v>1.7663654748272002</v>
      </c>
      <c r="Q66" s="21">
        <f>Parameters!$D$10-INDEX('F1336'!$B$2:$B$1802,MATCH(ROUND(Q65,1),'F1336'!$A$2:$A$1802,0))</f>
        <v>1.6466474818842016</v>
      </c>
      <c r="R66" s="21">
        <f>Parameters!$D$10-INDEX('F1336'!$B$2:$B$1802,MATCH(ROUND(R65,1),'F1336'!$A$2:$A$1802,0))</f>
        <v>7.5611363964043008</v>
      </c>
      <c r="S66" s="21">
        <f>Parameters!$D$10-INDEX('F1336'!$B$2:$B$1802,MATCH(ROUND(S65,1),'F1336'!$A$2:$A$1802,0))</f>
        <v>7.3111988321898007</v>
      </c>
      <c r="T66" s="21">
        <f>Parameters!$D$10-INDEX('F1336'!$B$2:$B$1802,MATCH(ROUND(T65,1),'F1336'!$A$2:$A$1802,0))</f>
        <v>7.3111988321898007</v>
      </c>
      <c r="U66" s="21">
        <f>Parameters!$D$10-INDEX('F1336'!$B$2:$B$1802,MATCH(ROUND(U65,1),'F1336'!$A$2:$A$1802,0))</f>
        <v>1.8902840991015992</v>
      </c>
      <c r="V66" s="21">
        <f>Parameters!$D$10-INDEX('F1336'!$B$2:$B$1802,MATCH(ROUND(V65,1),'F1336'!$A$2:$A$1802,0))</f>
        <v>1.8902840991015992</v>
      </c>
      <c r="W66" s="21">
        <f>Parameters!$D$10-INDEX('F1336'!$B$2:$B$1802,MATCH(ROUND(W65,1),'F1336'!$A$2:$A$1802,0))</f>
        <v>1.7663654748272002</v>
      </c>
    </row>
    <row r="67" spans="1:23" x14ac:dyDescent="0.25">
      <c r="B67" s="78" t="s">
        <v>28</v>
      </c>
      <c r="C67" s="18">
        <f>Parameters!$F$2+Parameters!$D$10-Parameters!$C$6-C63-C66</f>
        <v>-136.3711988321898</v>
      </c>
      <c r="D67" s="18">
        <f>Parameters!$F$2+Parameters!$D$10-Parameters!$C$6-D63-D66</f>
        <v>-130.89119883218981</v>
      </c>
      <c r="E67" s="18">
        <f>Parameters!$F$2+Parameters!$D$10-Parameters!$C$6-E63-E66</f>
        <v>-127.52119883218981</v>
      </c>
      <c r="F67" s="18">
        <f>Parameters!$F$2+Parameters!$D$10-Parameters!$C$6-F63-F66</f>
        <v>-134.06028409910158</v>
      </c>
      <c r="G67" s="18">
        <f>Parameters!$F$2+Parameters!$D$10-Parameters!$C$6-G63-G66</f>
        <v>-125.24636547482719</v>
      </c>
      <c r="H67" s="18">
        <f>Parameters!$F$2+Parameters!$D$10-Parameters!$C$6-H63-H66</f>
        <v>-120.65636547482718</v>
      </c>
      <c r="I67" s="18">
        <f>Parameters!$F$2+Parameters!$D$10-Parameters!$C$6-I63-I66</f>
        <v>-83.309253559966095</v>
      </c>
      <c r="J67" s="18">
        <f>Parameters!$F$2+Parameters!$D$10-Parameters!$C$6-J63-J66</f>
        <v>-78.632857913268808</v>
      </c>
      <c r="K67" s="18">
        <f>Parameters!$F$2+Parameters!$D$10-Parameters!$C$6-K63-K66</f>
        <v>-72.623139222977812</v>
      </c>
      <c r="L67" s="18">
        <f>Parameters!$F$2+Parameters!$D$10-Parameters!$C$6-L63-L66</f>
        <v>-130.89119883218981</v>
      </c>
      <c r="M67" s="21">
        <f>Parameters!$F$2+Parameters!$D$10-Parameters!$C$6-M63-M66</f>
        <v>-123.54119883218979</v>
      </c>
      <c r="N67" s="21">
        <f>Parameters!$F$2+Parameters!$D$10-Parameters!$C$6-N63-N66</f>
        <v>-114.3154618993067</v>
      </c>
      <c r="O67" s="21">
        <f>Parameters!$F$2+Parameters!$D$10-Parameters!$C$6-O63-O66</f>
        <v>-125.24636547482719</v>
      </c>
      <c r="P67" s="21">
        <f>Parameters!$F$2+Parameters!$D$10-Parameters!$C$6-P63-P66</f>
        <v>-116.70636547482719</v>
      </c>
      <c r="Q67" s="21">
        <f>Parameters!$F$2+Parameters!$D$10-Parameters!$C$6-Q63-Q66</f>
        <v>-105.3966474818842</v>
      </c>
      <c r="R67" s="21">
        <f>Parameters!$F$2+Parameters!$D$10-Parameters!$C$6-R63-R66</f>
        <v>-146.8311363964043</v>
      </c>
      <c r="S67" s="21">
        <f>Parameters!$F$2+Parameters!$D$10-Parameters!$C$6-S63-S66</f>
        <v>-139.67119883218982</v>
      </c>
      <c r="T67" s="21">
        <f>Parameters!$F$2+Parameters!$D$10-Parameters!$C$6-T63-T66</f>
        <v>-130.89119883218981</v>
      </c>
      <c r="U67" s="21">
        <f>Parameters!$F$2+Parameters!$D$10-Parameters!$C$6-U63-U66</f>
        <v>-140.7302840991016</v>
      </c>
      <c r="V67" s="21">
        <f>Parameters!$F$2+Parameters!$D$10-Parameters!$C$6-V63-V66</f>
        <v>-132.34028409910158</v>
      </c>
      <c r="W67" s="21">
        <f>Parameters!$F$2+Parameters!$D$10-Parameters!$C$6-W63-W66</f>
        <v>-121.65636547482718</v>
      </c>
    </row>
    <row r="68" spans="1:23" x14ac:dyDescent="0.25">
      <c r="B68" s="16" t="s">
        <v>29</v>
      </c>
      <c r="C68" s="22">
        <f>C67+77.21+20*LOG10(3600)+10*LOG10(5/20)</f>
        <v>5.9442512698763048</v>
      </c>
      <c r="D68" s="22">
        <f t="shared" ref="D68:Q68" si="31">D67+77.21+20*LOG10(3600)+10*LOG10(5/20)</f>
        <v>11.424251269876294</v>
      </c>
      <c r="E68" s="22">
        <f t="shared" si="31"/>
        <v>14.794251269876298</v>
      </c>
      <c r="F68" s="22">
        <f t="shared" si="31"/>
        <v>8.2551660029645291</v>
      </c>
      <c r="G68" s="22">
        <f t="shared" si="31"/>
        <v>17.069084627238922</v>
      </c>
      <c r="H68" s="22">
        <f t="shared" si="31"/>
        <v>21.659084627238926</v>
      </c>
      <c r="I68" s="22">
        <f t="shared" si="31"/>
        <v>59.006196542100014</v>
      </c>
      <c r="J68" s="22">
        <f t="shared" si="31"/>
        <v>63.682592188797301</v>
      </c>
      <c r="K68" s="22">
        <f t="shared" si="31"/>
        <v>69.692310879088296</v>
      </c>
      <c r="L68" s="22">
        <f t="shared" si="31"/>
        <v>11.424251269876294</v>
      </c>
      <c r="M68" s="22">
        <f t="shared" si="31"/>
        <v>18.774251269876316</v>
      </c>
      <c r="N68" s="22">
        <f t="shared" si="31"/>
        <v>27.999988202759411</v>
      </c>
      <c r="O68" s="22">
        <f t="shared" si="31"/>
        <v>17.069084627238922</v>
      </c>
      <c r="P68" s="22">
        <f t="shared" si="31"/>
        <v>25.609084627238914</v>
      </c>
      <c r="Q68" s="22">
        <f t="shared" si="31"/>
        <v>36.918802620181907</v>
      </c>
      <c r="R68" s="22">
        <f t="shared" ref="R68:W68" si="32">R67+77.21+20*LOG10(3600)+10*LOG10(5/20)</f>
        <v>-4.5156862943381944</v>
      </c>
      <c r="S68" s="22">
        <f t="shared" si="32"/>
        <v>2.6442512698762934</v>
      </c>
      <c r="T68" s="22">
        <f t="shared" si="32"/>
        <v>11.424251269876294</v>
      </c>
      <c r="U68" s="22">
        <f t="shared" si="32"/>
        <v>1.585166002964514</v>
      </c>
      <c r="V68" s="22">
        <f t="shared" si="32"/>
        <v>9.9751660029645279</v>
      </c>
      <c r="W68" s="22">
        <f t="shared" si="32"/>
        <v>20.659084627238926</v>
      </c>
    </row>
    <row r="70" spans="1:23" s="135" customFormat="1" x14ac:dyDescent="0.25">
      <c r="B70" s="135" t="s">
        <v>25</v>
      </c>
    </row>
    <row r="72" spans="1:23" x14ac:dyDescent="0.25">
      <c r="A72" s="5"/>
      <c r="B72" s="134" t="s">
        <v>110</v>
      </c>
      <c r="C72" s="184" t="s">
        <v>109</v>
      </c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</row>
    <row r="73" spans="1:23" x14ac:dyDescent="0.25">
      <c r="A73" s="1"/>
      <c r="B73" s="78" t="s">
        <v>1</v>
      </c>
      <c r="C73" s="185" t="s">
        <v>101</v>
      </c>
      <c r="D73" s="185"/>
      <c r="E73" s="185"/>
      <c r="F73" s="185"/>
      <c r="G73" s="185"/>
      <c r="H73" s="185"/>
      <c r="I73" s="185"/>
      <c r="J73" s="181" t="s">
        <v>94</v>
      </c>
      <c r="K73" s="182"/>
      <c r="L73" s="182"/>
      <c r="M73" s="182"/>
      <c r="N73" s="183"/>
      <c r="O73" s="168" t="s">
        <v>97</v>
      </c>
      <c r="P73" s="169"/>
    </row>
    <row r="74" spans="1:23" x14ac:dyDescent="0.25">
      <c r="A74" s="1"/>
      <c r="B74" s="78" t="s">
        <v>23</v>
      </c>
      <c r="C74" s="170" t="s">
        <v>2</v>
      </c>
      <c r="D74" s="171"/>
      <c r="E74" s="172"/>
      <c r="F74" s="170" t="s">
        <v>3</v>
      </c>
      <c r="G74" s="171"/>
      <c r="H74" s="171"/>
      <c r="I74" s="172"/>
      <c r="J74" s="170" t="s">
        <v>2</v>
      </c>
      <c r="K74" s="171"/>
      <c r="L74" s="172"/>
      <c r="M74" s="170" t="s">
        <v>3</v>
      </c>
      <c r="N74" s="172"/>
      <c r="O74" s="13" t="s">
        <v>113</v>
      </c>
      <c r="P74" s="13" t="s">
        <v>3</v>
      </c>
    </row>
    <row r="75" spans="1:23" x14ac:dyDescent="0.25">
      <c r="A75" s="24"/>
      <c r="B75" s="130" t="s">
        <v>48</v>
      </c>
      <c r="C75" s="25">
        <f>Parameters!$B$14</f>
        <v>6</v>
      </c>
      <c r="D75" s="25">
        <f>Parameters!$B$14</f>
        <v>6</v>
      </c>
      <c r="E75" s="25">
        <f>Parameters!$B$14</f>
        <v>6</v>
      </c>
      <c r="F75" s="25">
        <f>Parameters!$C$14</f>
        <v>3</v>
      </c>
      <c r="G75" s="25">
        <f>Parameters!$C$14</f>
        <v>3</v>
      </c>
      <c r="H75" s="25">
        <f>Parameters!$C$14</f>
        <v>3</v>
      </c>
      <c r="I75" s="25">
        <f>Parameters!$C$14</f>
        <v>3</v>
      </c>
      <c r="J75" s="129">
        <f>Parameters!$B$14</f>
        <v>6</v>
      </c>
      <c r="K75" s="129">
        <f>Parameters!$B$14</f>
        <v>6</v>
      </c>
      <c r="L75" s="129">
        <f>Parameters!$B$14</f>
        <v>6</v>
      </c>
      <c r="M75" s="129">
        <f>Parameters!$C$14</f>
        <v>3</v>
      </c>
      <c r="N75" s="129">
        <f>Parameters!$C$14</f>
        <v>3</v>
      </c>
      <c r="O75" s="25">
        <f>Parameters!$B$14</f>
        <v>6</v>
      </c>
      <c r="P75" s="25">
        <f>Parameters!$C$14</f>
        <v>3</v>
      </c>
    </row>
    <row r="76" spans="1:23" x14ac:dyDescent="0.25">
      <c r="A76" s="5"/>
      <c r="B76" s="16" t="s">
        <v>46</v>
      </c>
      <c r="C76" s="26">
        <f>Parameters!$B$13-Parameters!$B$5</f>
        <v>22</v>
      </c>
      <c r="D76" s="26">
        <f>Parameters!$B$13-Parameters!$B$5</f>
        <v>22</v>
      </c>
      <c r="E76" s="26">
        <f>Parameters!$B$13-Parameters!$B$5</f>
        <v>22</v>
      </c>
      <c r="F76" s="26">
        <f>Parameters!$C$13-Parameters!$B$5</f>
        <v>32</v>
      </c>
      <c r="G76" s="26">
        <f>Parameters!$C$13-Parameters!$B$5</f>
        <v>32</v>
      </c>
      <c r="H76" s="26">
        <f>Parameters!$C$13-Parameters!$B$5</f>
        <v>32</v>
      </c>
      <c r="I76" s="26">
        <f>Parameters!$C$13-Parameters!$B$5</f>
        <v>32</v>
      </c>
      <c r="J76" s="26">
        <f>Parameters!$B$13-Parameters!$B$5</f>
        <v>22</v>
      </c>
      <c r="K76" s="26">
        <f>Parameters!$B$13-Parameters!$B$5</f>
        <v>22</v>
      </c>
      <c r="L76" s="26">
        <f>Parameters!$B$13-Parameters!$B$5</f>
        <v>22</v>
      </c>
      <c r="M76" s="26">
        <f>Parameters!$C$13-Parameters!$B$5</f>
        <v>32</v>
      </c>
      <c r="N76" s="26">
        <f>Parameters!$C$13-Parameters!$B$5</f>
        <v>32</v>
      </c>
      <c r="O76" s="25">
        <f>Parameters!$B$13-Parameters!$B$5</f>
        <v>22</v>
      </c>
      <c r="P76" s="25">
        <f>Parameters!$C$13-Parameters!$B$5</f>
        <v>32</v>
      </c>
    </row>
    <row r="77" spans="1:23" x14ac:dyDescent="0.25">
      <c r="A77" s="5"/>
      <c r="B77" s="78" t="s">
        <v>107</v>
      </c>
      <c r="C77" s="20">
        <f t="shared" ref="C77:J77" si="33">C78</f>
        <v>0.1</v>
      </c>
      <c r="D77" s="20">
        <f t="shared" si="33"/>
        <v>0.2</v>
      </c>
      <c r="E77" s="20">
        <f t="shared" si="33"/>
        <v>0.3</v>
      </c>
      <c r="F77" s="20">
        <f t="shared" si="33"/>
        <v>0.5</v>
      </c>
      <c r="G77" s="20">
        <f t="shared" si="33"/>
        <v>1</v>
      </c>
      <c r="H77" s="20">
        <f t="shared" si="33"/>
        <v>2</v>
      </c>
      <c r="I77" s="20">
        <f t="shared" si="33"/>
        <v>4</v>
      </c>
      <c r="J77" s="8">
        <f t="shared" si="33"/>
        <v>0.15</v>
      </c>
      <c r="K77" s="8">
        <f t="shared" ref="K77:N77" si="34">K78</f>
        <v>0.3</v>
      </c>
      <c r="L77" s="8">
        <f t="shared" si="34"/>
        <v>0.45</v>
      </c>
      <c r="M77" s="8">
        <f t="shared" si="34"/>
        <v>3</v>
      </c>
      <c r="N77" s="8">
        <f t="shared" si="34"/>
        <v>6</v>
      </c>
      <c r="O77" s="28">
        <f>O78</f>
        <v>0.45</v>
      </c>
      <c r="P77" s="28">
        <f>P78</f>
        <v>6</v>
      </c>
    </row>
    <row r="78" spans="1:23" x14ac:dyDescent="0.25">
      <c r="A78" s="5"/>
      <c r="B78" s="78" t="s">
        <v>108</v>
      </c>
      <c r="C78" s="20">
        <v>0.1</v>
      </c>
      <c r="D78" s="20">
        <v>0.2</v>
      </c>
      <c r="E78" s="20">
        <v>0.3</v>
      </c>
      <c r="F78" s="20">
        <v>0.5</v>
      </c>
      <c r="G78" s="20">
        <v>1</v>
      </c>
      <c r="H78" s="20">
        <v>2</v>
      </c>
      <c r="I78" s="20">
        <v>4</v>
      </c>
      <c r="J78" s="8">
        <v>0.15</v>
      </c>
      <c r="K78" s="8">
        <v>0.3</v>
      </c>
      <c r="L78" s="8">
        <v>0.45</v>
      </c>
      <c r="M78" s="8">
        <v>3</v>
      </c>
      <c r="N78" s="8">
        <v>6</v>
      </c>
      <c r="O78" s="8">
        <v>0.45</v>
      </c>
      <c r="P78" s="8">
        <v>6</v>
      </c>
    </row>
    <row r="79" spans="1:23" x14ac:dyDescent="0.25">
      <c r="A79" s="5"/>
      <c r="B79" s="78" t="s">
        <v>19</v>
      </c>
      <c r="C79" s="18">
        <v>88.559687322722809</v>
      </c>
      <c r="D79" s="18">
        <v>100.69968732272281</v>
      </c>
      <c r="E79" s="18">
        <v>112.5</v>
      </c>
      <c r="F79" s="18">
        <v>113.5</v>
      </c>
      <c r="G79" s="18">
        <v>119.4896873227228</v>
      </c>
      <c r="H79" s="18">
        <v>129.42968732272283</v>
      </c>
      <c r="I79" s="18">
        <v>140.35968732272281</v>
      </c>
      <c r="J79" s="18">
        <v>99.55</v>
      </c>
      <c r="K79" s="18">
        <v>112.59</v>
      </c>
      <c r="L79" s="18">
        <v>120.27</v>
      </c>
      <c r="M79" s="18">
        <v>140.56</v>
      </c>
      <c r="N79" s="18">
        <v>152.81</v>
      </c>
      <c r="O79" s="8">
        <v>120.27</v>
      </c>
      <c r="P79" s="8">
        <v>152.81</v>
      </c>
    </row>
    <row r="80" spans="1:23" x14ac:dyDescent="0.25">
      <c r="B80" s="78" t="s">
        <v>12</v>
      </c>
      <c r="C80" s="18">
        <f t="shared" ref="C80:P80" si="35">DEGREES(ATAN(C76/(C78*1000)))</f>
        <v>12.407418527400745</v>
      </c>
      <c r="D80" s="18">
        <f t="shared" si="35"/>
        <v>6.2772984895975545</v>
      </c>
      <c r="E80" s="18">
        <f t="shared" si="35"/>
        <v>4.1941827883908571</v>
      </c>
      <c r="F80" s="18">
        <f t="shared" si="35"/>
        <v>3.6619355755198031</v>
      </c>
      <c r="G80" s="18">
        <f t="shared" si="35"/>
        <v>1.8328395059420592</v>
      </c>
      <c r="H80" s="18">
        <f t="shared" si="35"/>
        <v>0.91665425638528775</v>
      </c>
      <c r="I80" s="18">
        <f t="shared" si="35"/>
        <v>0.45835645800043151</v>
      </c>
      <c r="J80" s="18">
        <f t="shared" si="35"/>
        <v>8.3438915840330949</v>
      </c>
      <c r="K80" s="18">
        <f t="shared" si="35"/>
        <v>4.1941827883908571</v>
      </c>
      <c r="L80" s="18">
        <f t="shared" si="35"/>
        <v>2.7988985135763444</v>
      </c>
      <c r="M80" s="18">
        <f t="shared" si="35"/>
        <v>0.61113180443651993</v>
      </c>
      <c r="N80" s="18">
        <f t="shared" si="35"/>
        <v>0.30557459345856619</v>
      </c>
      <c r="O80" s="77">
        <f t="shared" si="35"/>
        <v>2.7988985135763444</v>
      </c>
      <c r="P80" s="77">
        <f t="shared" si="35"/>
        <v>0.30557459345856619</v>
      </c>
    </row>
    <row r="81" spans="1:18" x14ac:dyDescent="0.25">
      <c r="A81" s="127"/>
      <c r="B81" s="78" t="s">
        <v>47</v>
      </c>
      <c r="C81" s="20">
        <f t="shared" ref="C81:P81" si="36">C80-C75</f>
        <v>6.4074185274007451</v>
      </c>
      <c r="D81" s="20">
        <f t="shared" si="36"/>
        <v>0.27729848959755454</v>
      </c>
      <c r="E81" s="20">
        <f t="shared" si="36"/>
        <v>-1.8058172116091429</v>
      </c>
      <c r="F81" s="20">
        <f t="shared" si="36"/>
        <v>0.66193557551980309</v>
      </c>
      <c r="G81" s="20">
        <f t="shared" si="36"/>
        <v>-1.1671604940579408</v>
      </c>
      <c r="H81" s="20">
        <f t="shared" si="36"/>
        <v>-2.0833457436147125</v>
      </c>
      <c r="I81" s="20">
        <f t="shared" si="36"/>
        <v>-2.5416435419995684</v>
      </c>
      <c r="J81" s="18">
        <f t="shared" si="36"/>
        <v>2.3438915840330949</v>
      </c>
      <c r="K81" s="18">
        <f t="shared" si="36"/>
        <v>-1.8058172116091429</v>
      </c>
      <c r="L81" s="18">
        <f t="shared" si="36"/>
        <v>-3.2011014864236556</v>
      </c>
      <c r="M81" s="18">
        <f t="shared" si="36"/>
        <v>-2.3888681955634801</v>
      </c>
      <c r="N81" s="18">
        <f t="shared" si="36"/>
        <v>-2.6944254065414337</v>
      </c>
      <c r="O81" s="77">
        <f t="shared" si="36"/>
        <v>-3.2011014864236556</v>
      </c>
      <c r="P81" s="77">
        <f t="shared" si="36"/>
        <v>-2.6944254065414337</v>
      </c>
    </row>
    <row r="82" spans="1:18" x14ac:dyDescent="0.25">
      <c r="A82" s="160" t="s">
        <v>22</v>
      </c>
      <c r="B82" s="78" t="s">
        <v>4</v>
      </c>
      <c r="C82" s="20">
        <v>-46.8</v>
      </c>
      <c r="D82" s="20">
        <v>-54.4</v>
      </c>
      <c r="E82" s="20">
        <v>-58.3</v>
      </c>
      <c r="F82" s="20">
        <v>-57.5</v>
      </c>
      <c r="G82" s="20">
        <v>-66.400000000000006</v>
      </c>
      <c r="H82" s="20">
        <v>-75.599999999999994</v>
      </c>
      <c r="I82" s="20">
        <v>-86.3</v>
      </c>
      <c r="J82" s="18">
        <v>-42.37</v>
      </c>
      <c r="K82" s="18">
        <v>-58.7</v>
      </c>
      <c r="L82" s="18">
        <v>-68.64</v>
      </c>
      <c r="M82" s="18">
        <v>-81.599999999999994</v>
      </c>
      <c r="N82" s="18">
        <v>-93.84</v>
      </c>
      <c r="O82" s="132"/>
      <c r="P82" s="132"/>
    </row>
    <row r="83" spans="1:18" x14ac:dyDescent="0.25">
      <c r="A83" s="161"/>
      <c r="B83" s="78" t="s">
        <v>8</v>
      </c>
      <c r="C83" s="131">
        <f t="shared" ref="C83:N83" si="37">C82+77.21+20*LOG10(3600)-10*LOG10(80/5)</f>
        <v>89.494850188786486</v>
      </c>
      <c r="D83" s="131">
        <f t="shared" si="37"/>
        <v>81.894850188786478</v>
      </c>
      <c r="E83" s="131">
        <f t="shared" si="37"/>
        <v>77.994850188786486</v>
      </c>
      <c r="F83" s="131">
        <f t="shared" si="37"/>
        <v>78.794850188786484</v>
      </c>
      <c r="G83" s="131">
        <f t="shared" si="37"/>
        <v>69.894850188786478</v>
      </c>
      <c r="H83" s="131">
        <f t="shared" si="37"/>
        <v>60.694850188786489</v>
      </c>
      <c r="I83" s="131">
        <f t="shared" si="37"/>
        <v>49.994850188786486</v>
      </c>
      <c r="J83" s="22">
        <f t="shared" si="37"/>
        <v>93.924850188786479</v>
      </c>
      <c r="K83" s="22">
        <f t="shared" si="37"/>
        <v>77.594850188786481</v>
      </c>
      <c r="L83" s="22">
        <f t="shared" si="37"/>
        <v>67.654850188786483</v>
      </c>
      <c r="M83" s="22">
        <f t="shared" si="37"/>
        <v>54.694850188786489</v>
      </c>
      <c r="N83" s="22">
        <f t="shared" si="37"/>
        <v>42.45485018878648</v>
      </c>
      <c r="O83" s="132"/>
      <c r="P83" s="132"/>
    </row>
    <row r="84" spans="1:18" x14ac:dyDescent="0.25">
      <c r="A84" s="161"/>
      <c r="B84" s="78" t="s">
        <v>5</v>
      </c>
      <c r="C84" s="20">
        <f>Parameters!$E$2+24-2-C79</f>
        <v>-13.299999999999997</v>
      </c>
      <c r="D84" s="20">
        <f>Parameters!$E$2+24-2-D79</f>
        <v>-25.439999999999998</v>
      </c>
      <c r="E84" s="20">
        <f>Parameters!$E$2+24-2-E79</f>
        <v>-37.240312677277188</v>
      </c>
      <c r="F84" s="20">
        <f>Parameters!$E$2+24-2-F79</f>
        <v>-38.240312677277188</v>
      </c>
      <c r="G84" s="20">
        <f>Parameters!$E$2+24-2-G79</f>
        <v>-44.22999999999999</v>
      </c>
      <c r="H84" s="20">
        <f>Parameters!$E$2+24-2-H79</f>
        <v>-54.170000000000016</v>
      </c>
      <c r="I84" s="20">
        <f>Parameters!$E$2+24-2-I79</f>
        <v>-65.099999999999994</v>
      </c>
      <c r="J84" s="18">
        <f>Parameters!$E$2+24-2-J79</f>
        <v>-24.290312677277186</v>
      </c>
      <c r="K84" s="18">
        <f>Parameters!$E$2+24-2-K79</f>
        <v>-37.330312677277192</v>
      </c>
      <c r="L84" s="18">
        <f>Parameters!$E$2+24-2-L79</f>
        <v>-45.010312677277184</v>
      </c>
      <c r="M84" s="18">
        <f>Parameters!$E$2+24-2-M79</f>
        <v>-65.300312677277191</v>
      </c>
      <c r="N84" s="18">
        <f>Parameters!$E$2+24-2-N79</f>
        <v>-77.550312677277191</v>
      </c>
      <c r="O84" s="132"/>
      <c r="P84" s="132"/>
      <c r="R84" s="133"/>
    </row>
    <row r="85" spans="1:18" x14ac:dyDescent="0.25">
      <c r="A85" s="162"/>
      <c r="B85" s="78" t="s">
        <v>26</v>
      </c>
      <c r="C85" s="20">
        <f t="shared" ref="C85:N85" si="38">C84+77.21+20*LOG10(3600)-10*LOG10(80/5)</f>
        <v>122.99485018878647</v>
      </c>
      <c r="D85" s="20">
        <f t="shared" si="38"/>
        <v>110.85485018878649</v>
      </c>
      <c r="E85" s="29">
        <f t="shared" si="38"/>
        <v>99.054537511509295</v>
      </c>
      <c r="F85" s="29">
        <f t="shared" si="38"/>
        <v>98.054537511509295</v>
      </c>
      <c r="G85" s="20">
        <f t="shared" si="38"/>
        <v>92.064850188786494</v>
      </c>
      <c r="H85" s="20">
        <f t="shared" si="38"/>
        <v>82.124850188786468</v>
      </c>
      <c r="I85" s="20">
        <f t="shared" si="38"/>
        <v>71.194850188786489</v>
      </c>
      <c r="J85" s="18">
        <f t="shared" si="38"/>
        <v>112.0045375115093</v>
      </c>
      <c r="K85" s="18">
        <f t="shared" si="38"/>
        <v>98.964537511509292</v>
      </c>
      <c r="L85" s="18">
        <f t="shared" si="38"/>
        <v>91.284537511509299</v>
      </c>
      <c r="M85" s="18">
        <f t="shared" si="38"/>
        <v>70.994537511509293</v>
      </c>
      <c r="N85" s="18">
        <f t="shared" si="38"/>
        <v>58.744537511509293</v>
      </c>
      <c r="O85" s="132"/>
      <c r="P85" s="132"/>
    </row>
    <row r="86" spans="1:18" x14ac:dyDescent="0.25">
      <c r="A86" s="163" t="s">
        <v>20</v>
      </c>
      <c r="B86" s="78" t="s">
        <v>24</v>
      </c>
      <c r="C86" s="20">
        <v>4.6029824229513041</v>
      </c>
      <c r="D86" s="20">
        <v>0</v>
      </c>
      <c r="E86" s="20">
        <v>0.63485043368847993</v>
      </c>
      <c r="F86" s="20">
        <v>0</v>
      </c>
      <c r="G86" s="20">
        <v>4.0118518573905783E-2</v>
      </c>
      <c r="H86" s="20">
        <v>0.28083941437120907</v>
      </c>
      <c r="I86" s="20">
        <v>0.50540533557978851</v>
      </c>
      <c r="J86" s="18">
        <v>0.4085068761762165</v>
      </c>
      <c r="K86" s="18">
        <v>0.66096677792066283</v>
      </c>
      <c r="L86" s="18">
        <v>1.7592006202017845</v>
      </c>
      <c r="M86" s="18">
        <v>1.0633171925395144</v>
      </c>
      <c r="N86" s="18">
        <v>1.3016518171023184</v>
      </c>
      <c r="O86" s="132"/>
      <c r="P86" s="132"/>
    </row>
    <row r="87" spans="1:18" x14ac:dyDescent="0.25">
      <c r="A87" s="164"/>
      <c r="B87" s="78" t="s">
        <v>14</v>
      </c>
      <c r="C87" s="128">
        <f t="shared" ref="C87:N87" si="39">17-C86</f>
        <v>12.397017577048697</v>
      </c>
      <c r="D87" s="128">
        <f t="shared" si="39"/>
        <v>17</v>
      </c>
      <c r="E87" s="20">
        <f t="shared" si="39"/>
        <v>16.365149566311519</v>
      </c>
      <c r="F87" s="20">
        <f t="shared" si="39"/>
        <v>17</v>
      </c>
      <c r="G87" s="20">
        <f t="shared" si="39"/>
        <v>16.959881481426095</v>
      </c>
      <c r="H87" s="20">
        <f t="shared" si="39"/>
        <v>16.719160585628792</v>
      </c>
      <c r="I87" s="20">
        <f t="shared" si="39"/>
        <v>16.494594664420212</v>
      </c>
      <c r="J87" s="18">
        <f t="shared" si="39"/>
        <v>16.591493123823785</v>
      </c>
      <c r="K87" s="18">
        <f t="shared" si="39"/>
        <v>16.339033222079337</v>
      </c>
      <c r="L87" s="18">
        <f t="shared" si="39"/>
        <v>15.240799379798215</v>
      </c>
      <c r="M87" s="18">
        <f t="shared" si="39"/>
        <v>15.936682807460485</v>
      </c>
      <c r="N87" s="18">
        <f t="shared" si="39"/>
        <v>15.698348182897682</v>
      </c>
      <c r="O87" s="132"/>
      <c r="P87" s="132"/>
    </row>
    <row r="88" spans="1:18" x14ac:dyDescent="0.25">
      <c r="A88" s="164"/>
      <c r="B88" s="79" t="s">
        <v>16</v>
      </c>
      <c r="C88" s="18">
        <f t="shared" ref="C88:N88" si="40">19-C79+C87-2</f>
        <v>-59.162669745674108</v>
      </c>
      <c r="D88" s="18">
        <f t="shared" si="40"/>
        <v>-66.699687322722809</v>
      </c>
      <c r="E88" s="20">
        <f t="shared" si="40"/>
        <v>-79.134850433688484</v>
      </c>
      <c r="F88" s="20">
        <f t="shared" si="40"/>
        <v>-79.5</v>
      </c>
      <c r="G88" s="20">
        <f t="shared" si="40"/>
        <v>-85.529805841296707</v>
      </c>
      <c r="H88" s="20">
        <f t="shared" si="40"/>
        <v>-95.710526737094028</v>
      </c>
      <c r="I88" s="20">
        <f t="shared" si="40"/>
        <v>-106.86509265830259</v>
      </c>
      <c r="J88" s="18">
        <f t="shared" si="40"/>
        <v>-65.958506876176216</v>
      </c>
      <c r="K88" s="18">
        <f t="shared" si="40"/>
        <v>-79.250966777920667</v>
      </c>
      <c r="L88" s="18">
        <f t="shared" si="40"/>
        <v>-88.029200620201777</v>
      </c>
      <c r="M88" s="18">
        <f t="shared" si="40"/>
        <v>-107.62331719253952</v>
      </c>
      <c r="N88" s="18">
        <f t="shared" si="40"/>
        <v>-120.11165181710231</v>
      </c>
      <c r="O88" s="132"/>
      <c r="P88" s="132"/>
    </row>
    <row r="89" spans="1:18" x14ac:dyDescent="0.25">
      <c r="A89" s="165"/>
      <c r="B89" s="79" t="s">
        <v>27</v>
      </c>
      <c r="C89" s="22">
        <f t="shared" ref="C89:N89" si="41">C88+77.21+20*LOG10(3600)</f>
        <v>89.173380269671625</v>
      </c>
      <c r="D89" s="22">
        <f t="shared" si="41"/>
        <v>81.636362692622924</v>
      </c>
      <c r="E89" s="22">
        <f t="shared" si="41"/>
        <v>69.201199581657249</v>
      </c>
      <c r="F89" s="22">
        <f t="shared" si="41"/>
        <v>68.836050015345734</v>
      </c>
      <c r="G89" s="22">
        <f t="shared" si="41"/>
        <v>62.806244174049027</v>
      </c>
      <c r="H89" s="22">
        <f t="shared" si="41"/>
        <v>52.625523278251706</v>
      </c>
      <c r="I89" s="22">
        <f t="shared" si="41"/>
        <v>41.470957357043147</v>
      </c>
      <c r="J89" s="22">
        <f t="shared" si="41"/>
        <v>82.377543139169518</v>
      </c>
      <c r="K89" s="22">
        <f t="shared" si="41"/>
        <v>69.085083237425067</v>
      </c>
      <c r="L89" s="22">
        <f t="shared" si="41"/>
        <v>60.306849395143956</v>
      </c>
      <c r="M89" s="22">
        <f t="shared" si="41"/>
        <v>40.712732822806217</v>
      </c>
      <c r="N89" s="22">
        <f t="shared" si="41"/>
        <v>28.224398198243421</v>
      </c>
      <c r="O89" s="132"/>
      <c r="P89" s="132"/>
    </row>
    <row r="90" spans="1:18" x14ac:dyDescent="0.25">
      <c r="A90" s="163" t="s">
        <v>21</v>
      </c>
      <c r="B90" s="79" t="s">
        <v>24</v>
      </c>
      <c r="C90" s="20">
        <v>3.9809261149658126</v>
      </c>
      <c r="D90" s="20">
        <v>9.4281486463168557E-2</v>
      </c>
      <c r="E90" s="20">
        <v>1.011934383045584</v>
      </c>
      <c r="F90" s="20">
        <v>0.22505809567673307</v>
      </c>
      <c r="G90" s="20">
        <v>0.4262861730511317</v>
      </c>
      <c r="H90" s="20">
        <v>1.328270588656808</v>
      </c>
      <c r="I90" s="20">
        <v>2.088586636177284</v>
      </c>
      <c r="J90" s="18">
        <v>1.9023034760243276</v>
      </c>
      <c r="K90" s="18">
        <v>1.011934383045584</v>
      </c>
      <c r="L90" s="18">
        <v>3.3764891988892485</v>
      </c>
      <c r="M90" s="18">
        <v>1.8351323364398135</v>
      </c>
      <c r="N90" s="18">
        <v>2.3420517494522386</v>
      </c>
      <c r="O90" s="132"/>
      <c r="P90" s="132"/>
    </row>
    <row r="91" spans="1:18" x14ac:dyDescent="0.25">
      <c r="A91" s="164"/>
      <c r="B91" s="79" t="s">
        <v>14</v>
      </c>
      <c r="C91" s="23">
        <f t="shared" ref="C91:N91" si="42">24-C90</f>
        <v>20.019073885034189</v>
      </c>
      <c r="D91" s="23">
        <f t="shared" si="42"/>
        <v>23.905718513536833</v>
      </c>
      <c r="E91" s="20">
        <f t="shared" si="42"/>
        <v>22.988065616954415</v>
      </c>
      <c r="F91" s="20">
        <f t="shared" si="42"/>
        <v>23.774941904323267</v>
      </c>
      <c r="G91" s="20">
        <f t="shared" si="42"/>
        <v>23.573713826948868</v>
      </c>
      <c r="H91" s="20">
        <f t="shared" si="42"/>
        <v>22.671729411343193</v>
      </c>
      <c r="I91" s="20">
        <f t="shared" si="42"/>
        <v>21.911413363822717</v>
      </c>
      <c r="J91" s="23">
        <f t="shared" si="42"/>
        <v>22.097696523975671</v>
      </c>
      <c r="K91" s="23">
        <f t="shared" si="42"/>
        <v>22.988065616954415</v>
      </c>
      <c r="L91" s="23">
        <f t="shared" si="42"/>
        <v>20.623510801110751</v>
      </c>
      <c r="M91" s="23">
        <f t="shared" si="42"/>
        <v>22.164867663560187</v>
      </c>
      <c r="N91" s="23">
        <f t="shared" si="42"/>
        <v>21.657948250547761</v>
      </c>
      <c r="O91" s="132"/>
      <c r="P91" s="132"/>
    </row>
    <row r="92" spans="1:18" x14ac:dyDescent="0.25">
      <c r="A92" s="164"/>
      <c r="B92" s="79" t="s">
        <v>16</v>
      </c>
      <c r="C92" s="18">
        <f t="shared" ref="C92:N92" si="43">19-C79+C91-2</f>
        <v>-51.54061343768862</v>
      </c>
      <c r="D92" s="18">
        <f t="shared" si="43"/>
        <v>-59.793968809185976</v>
      </c>
      <c r="E92" s="18">
        <f t="shared" si="43"/>
        <v>-72.511934383045585</v>
      </c>
      <c r="F92" s="18">
        <f t="shared" si="43"/>
        <v>-72.725058095676729</v>
      </c>
      <c r="G92" s="18">
        <f t="shared" si="43"/>
        <v>-78.915973495773926</v>
      </c>
      <c r="H92" s="18">
        <f t="shared" si="43"/>
        <v>-89.757957911379634</v>
      </c>
      <c r="I92" s="18">
        <f t="shared" si="43"/>
        <v>-101.44827395890009</v>
      </c>
      <c r="J92" s="18">
        <f t="shared" si="43"/>
        <v>-60.452303476024326</v>
      </c>
      <c r="K92" s="18">
        <f t="shared" si="43"/>
        <v>-72.601934383045588</v>
      </c>
      <c r="L92" s="18">
        <f t="shared" si="43"/>
        <v>-82.646489198889242</v>
      </c>
      <c r="M92" s="18">
        <f t="shared" si="43"/>
        <v>-101.39513233643981</v>
      </c>
      <c r="N92" s="18">
        <f t="shared" si="43"/>
        <v>-114.15205174945224</v>
      </c>
      <c r="O92" s="132"/>
      <c r="P92" s="132"/>
    </row>
    <row r="93" spans="1:18" x14ac:dyDescent="0.25">
      <c r="A93" s="165"/>
      <c r="B93" s="79" t="s">
        <v>27</v>
      </c>
      <c r="C93" s="22">
        <f t="shared" ref="C93:N93" si="44">C92+77.21+20*LOG10(3600)</f>
        <v>96.795436577657114</v>
      </c>
      <c r="D93" s="22">
        <f t="shared" si="44"/>
        <v>88.542081206159764</v>
      </c>
      <c r="E93" s="22">
        <f t="shared" si="44"/>
        <v>75.824115632300149</v>
      </c>
      <c r="F93" s="22">
        <f t="shared" si="44"/>
        <v>75.610991919669004</v>
      </c>
      <c r="G93" s="22">
        <f t="shared" si="44"/>
        <v>69.420076519571808</v>
      </c>
      <c r="H93" s="22">
        <f t="shared" si="44"/>
        <v>58.5780921039661</v>
      </c>
      <c r="I93" s="22">
        <f t="shared" si="44"/>
        <v>46.887776056445645</v>
      </c>
      <c r="J93" s="22">
        <f t="shared" si="44"/>
        <v>87.883746539321407</v>
      </c>
      <c r="K93" s="22">
        <f t="shared" si="44"/>
        <v>75.734115632300146</v>
      </c>
      <c r="L93" s="22">
        <f t="shared" si="44"/>
        <v>65.689560816456492</v>
      </c>
      <c r="M93" s="22">
        <f t="shared" si="44"/>
        <v>46.940917678905919</v>
      </c>
      <c r="N93" s="22">
        <f t="shared" si="44"/>
        <v>34.183998265893493</v>
      </c>
      <c r="O93" s="132"/>
      <c r="P93" s="132"/>
    </row>
    <row r="94" spans="1:18" x14ac:dyDescent="0.25">
      <c r="A94" s="166" t="s">
        <v>87</v>
      </c>
      <c r="B94" s="16" t="s">
        <v>90</v>
      </c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21">
        <f>Parameters!$D$10-INDEX('F1336'!$B$2:$B$1802,MATCH(ROUND(O81,1),'F1336'!$A$2:$A$1802,0))</f>
        <v>2.1507232416443998</v>
      </c>
      <c r="P94" s="21">
        <f>Parameters!$D$10-INDEX('F1336'!$B$2:$B$1802,MATCH(ROUND(P81,1),'F1336'!$A$2:$A$1802,0))</f>
        <v>1.531130120272401</v>
      </c>
    </row>
    <row r="95" spans="1:18" x14ac:dyDescent="0.25">
      <c r="A95" s="167"/>
      <c r="B95" s="78" t="s">
        <v>28</v>
      </c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21">
        <f>Parameters!$F$2+Parameters!$D$10-Parameters!$C$6-O79-O94</f>
        <v>-58.420723241644396</v>
      </c>
      <c r="P95" s="21">
        <f>Parameters!$F$2+Parameters!$D$10-Parameters!$C$6-P79-P94</f>
        <v>-90.341130120272396</v>
      </c>
    </row>
    <row r="96" spans="1:18" x14ac:dyDescent="0.25">
      <c r="A96" s="167"/>
      <c r="B96" s="16" t="s">
        <v>29</v>
      </c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22">
        <f t="shared" ref="O96:P96" si="45">O95+77.21+20*LOG10(3600)+10*LOG10(5/20)</f>
        <v>83.894726860421713</v>
      </c>
      <c r="P96" s="22">
        <f t="shared" si="45"/>
        <v>51.974319981793712</v>
      </c>
    </row>
  </sheetData>
  <mergeCells count="57">
    <mergeCell ref="C3:Q3"/>
    <mergeCell ref="R3:W3"/>
    <mergeCell ref="C4:H4"/>
    <mergeCell ref="I4:K4"/>
    <mergeCell ref="A14:A17"/>
    <mergeCell ref="A18:A21"/>
    <mergeCell ref="L4:Q4"/>
    <mergeCell ref="R4:W4"/>
    <mergeCell ref="C73:I73"/>
    <mergeCell ref="C5:E5"/>
    <mergeCell ref="F5:H5"/>
    <mergeCell ref="I5:K5"/>
    <mergeCell ref="L5:N5"/>
    <mergeCell ref="O5:Q5"/>
    <mergeCell ref="R5:T5"/>
    <mergeCell ref="U5:W5"/>
    <mergeCell ref="A22:A25"/>
    <mergeCell ref="C29:Q29"/>
    <mergeCell ref="R29:W29"/>
    <mergeCell ref="C30:H30"/>
    <mergeCell ref="I30:K30"/>
    <mergeCell ref="L30:Q30"/>
    <mergeCell ref="R30:W30"/>
    <mergeCell ref="O31:Q31"/>
    <mergeCell ref="R31:T31"/>
    <mergeCell ref="U31:W31"/>
    <mergeCell ref="A40:A43"/>
    <mergeCell ref="A44:A47"/>
    <mergeCell ref="A48:A51"/>
    <mergeCell ref="J73:N73"/>
    <mergeCell ref="C72:P72"/>
    <mergeCell ref="C31:E31"/>
    <mergeCell ref="F31:H31"/>
    <mergeCell ref="I31:K31"/>
    <mergeCell ref="L31:N31"/>
    <mergeCell ref="C55:Q55"/>
    <mergeCell ref="R57:T57"/>
    <mergeCell ref="U57:W57"/>
    <mergeCell ref="R55:W55"/>
    <mergeCell ref="C56:H56"/>
    <mergeCell ref="I56:K56"/>
    <mergeCell ref="L56:Q56"/>
    <mergeCell ref="R56:W56"/>
    <mergeCell ref="C57:E57"/>
    <mergeCell ref="F57:H57"/>
    <mergeCell ref="I57:K57"/>
    <mergeCell ref="L57:N57"/>
    <mergeCell ref="O57:Q57"/>
    <mergeCell ref="A82:A85"/>
    <mergeCell ref="A86:A89"/>
    <mergeCell ref="A90:A93"/>
    <mergeCell ref="A94:A96"/>
    <mergeCell ref="O73:P73"/>
    <mergeCell ref="C74:E74"/>
    <mergeCell ref="F74:I74"/>
    <mergeCell ref="J74:L74"/>
    <mergeCell ref="M74:N74"/>
  </mergeCells>
  <pageMargins left="0.7" right="0.7" top="0.75" bottom="0.75" header="0.3" footer="0.3"/>
  <pageSetup paperSize="9" orientation="portrait" r:id="rId1"/>
  <ignoredErrors>
    <ignoredError sqref="C16 C42:W42 C84:N84 D16:W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85" zoomScaleNormal="85" workbookViewId="0">
      <selection activeCell="E36" sqref="E36"/>
    </sheetView>
  </sheetViews>
  <sheetFormatPr baseColWidth="10" defaultRowHeight="15" x14ac:dyDescent="0.25"/>
  <cols>
    <col min="1" max="1" width="22.7109375" style="13" bestFit="1" customWidth="1"/>
    <col min="2" max="2" width="12.7109375" bestFit="1" customWidth="1"/>
    <col min="3" max="3" width="11.85546875" bestFit="1" customWidth="1"/>
    <col min="5" max="5" width="10.28515625" customWidth="1"/>
  </cols>
  <sheetData>
    <row r="1" spans="1:6" x14ac:dyDescent="0.25">
      <c r="A1" s="13" t="s">
        <v>82</v>
      </c>
      <c r="B1" s="13" t="s">
        <v>44</v>
      </c>
      <c r="C1" s="15" t="s">
        <v>41</v>
      </c>
      <c r="D1" s="13" t="s">
        <v>42</v>
      </c>
      <c r="E1" s="13" t="s">
        <v>43</v>
      </c>
      <c r="F1" s="13" t="s">
        <v>87</v>
      </c>
    </row>
    <row r="2" spans="1:6" x14ac:dyDescent="0.25">
      <c r="A2" s="13" t="s">
        <v>83</v>
      </c>
      <c r="B2" s="14">
        <v>19</v>
      </c>
      <c r="C2" s="14">
        <f>$B$2+10*LOG10(20000/30)</f>
        <v>47.239087409443187</v>
      </c>
      <c r="D2" s="14">
        <f>$B$2+10*LOG10(40000/30)</f>
        <v>50.249387366082999</v>
      </c>
      <c r="E2" s="14">
        <f>$B$2+10*LOG10(80000/30)</f>
        <v>53.259687322722812</v>
      </c>
      <c r="F2">
        <v>49</v>
      </c>
    </row>
    <row r="3" spans="1:6" x14ac:dyDescent="0.25">
      <c r="B3" s="14"/>
      <c r="C3" s="14"/>
    </row>
    <row r="4" spans="1:6" x14ac:dyDescent="0.25">
      <c r="A4" s="13" t="s">
        <v>9</v>
      </c>
      <c r="B4" s="14">
        <v>3600</v>
      </c>
      <c r="C4" s="14"/>
    </row>
    <row r="5" spans="1:6" x14ac:dyDescent="0.25">
      <c r="A5" s="13" t="s">
        <v>11</v>
      </c>
      <c r="B5" s="14">
        <v>3</v>
      </c>
      <c r="C5" s="14"/>
    </row>
    <row r="6" spans="1:6" x14ac:dyDescent="0.25">
      <c r="A6" s="13" t="s">
        <v>15</v>
      </c>
      <c r="B6" s="14">
        <v>2</v>
      </c>
      <c r="C6" s="14">
        <v>3</v>
      </c>
    </row>
    <row r="7" spans="1:6" x14ac:dyDescent="0.25">
      <c r="B7" s="14"/>
      <c r="C7" s="14"/>
    </row>
    <row r="8" spans="1:6" x14ac:dyDescent="0.25">
      <c r="B8" s="14"/>
      <c r="C8" s="14"/>
    </row>
    <row r="9" spans="1:6" x14ac:dyDescent="0.25">
      <c r="A9" s="13" t="s">
        <v>81</v>
      </c>
      <c r="B9" s="15" t="s">
        <v>17</v>
      </c>
      <c r="C9" s="15" t="s">
        <v>18</v>
      </c>
      <c r="D9" s="15" t="s">
        <v>87</v>
      </c>
    </row>
    <row r="10" spans="1:6" x14ac:dyDescent="0.25">
      <c r="A10" s="13" t="s">
        <v>40</v>
      </c>
      <c r="B10" s="14">
        <v>17</v>
      </c>
      <c r="C10" s="14">
        <v>24</v>
      </c>
      <c r="D10">
        <v>18</v>
      </c>
    </row>
    <row r="11" spans="1:6" x14ac:dyDescent="0.25">
      <c r="C11" s="14"/>
    </row>
    <row r="12" spans="1:6" x14ac:dyDescent="0.25">
      <c r="A12" s="13" t="s">
        <v>84</v>
      </c>
      <c r="B12" s="13" t="s">
        <v>2</v>
      </c>
      <c r="C12" s="13" t="s">
        <v>3</v>
      </c>
    </row>
    <row r="13" spans="1:6" x14ac:dyDescent="0.25">
      <c r="A13" s="13" t="s">
        <v>10</v>
      </c>
      <c r="B13">
        <v>25</v>
      </c>
      <c r="C13">
        <v>35</v>
      </c>
    </row>
    <row r="14" spans="1:6" x14ac:dyDescent="0.25">
      <c r="A14" s="13" t="s">
        <v>13</v>
      </c>
      <c r="B14">
        <v>6</v>
      </c>
      <c r="C14">
        <v>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02"/>
  <sheetViews>
    <sheetView zoomScale="85" zoomScaleNormal="85" workbookViewId="0">
      <selection activeCell="I34" sqref="I34"/>
    </sheetView>
  </sheetViews>
  <sheetFormatPr baseColWidth="10" defaultRowHeight="15" x14ac:dyDescent="0.25"/>
  <cols>
    <col min="1" max="1" width="7.42578125" bestFit="1" customWidth="1"/>
    <col min="2" max="2" width="12.7109375" bestFit="1" customWidth="1"/>
  </cols>
  <sheetData>
    <row r="1" spans="1:2" s="13" customFormat="1" x14ac:dyDescent="0.25">
      <c r="A1" s="13" t="s">
        <v>88</v>
      </c>
      <c r="B1" s="13" t="s">
        <v>89</v>
      </c>
    </row>
    <row r="2" spans="1:2" x14ac:dyDescent="0.25">
      <c r="A2">
        <v>-90</v>
      </c>
      <c r="B2">
        <v>-9.4569231632596402</v>
      </c>
    </row>
    <row r="3" spans="1:2" x14ac:dyDescent="0.25">
      <c r="A3">
        <v>-89.9</v>
      </c>
      <c r="B3">
        <v>-9.4480147517640294</v>
      </c>
    </row>
    <row r="4" spans="1:2" x14ac:dyDescent="0.25">
      <c r="A4">
        <v>-89.8</v>
      </c>
      <c r="B4">
        <v>-9.43909642550679</v>
      </c>
    </row>
    <row r="5" spans="1:2" x14ac:dyDescent="0.25">
      <c r="A5">
        <v>-89.7</v>
      </c>
      <c r="B5">
        <v>-9.4301681623937199</v>
      </c>
    </row>
    <row r="6" spans="1:2" x14ac:dyDescent="0.25">
      <c r="A6">
        <v>-89.6</v>
      </c>
      <c r="B6">
        <v>-9.4212299402566995</v>
      </c>
    </row>
    <row r="7" spans="1:2" x14ac:dyDescent="0.25">
      <c r="A7">
        <v>-89.5</v>
      </c>
      <c r="B7">
        <v>-9.4122817368533607</v>
      </c>
    </row>
    <row r="8" spans="1:2" x14ac:dyDescent="0.25">
      <c r="A8">
        <v>-89.4</v>
      </c>
      <c r="B8">
        <v>-9.4033235298667197</v>
      </c>
    </row>
    <row r="9" spans="1:2" x14ac:dyDescent="0.25">
      <c r="A9">
        <v>-89.3</v>
      </c>
      <c r="B9">
        <v>-9.3943552969048607</v>
      </c>
    </row>
    <row r="10" spans="1:2" x14ac:dyDescent="0.25">
      <c r="A10">
        <v>-89.2</v>
      </c>
      <c r="B10">
        <v>-9.3853770155006</v>
      </c>
    </row>
    <row r="11" spans="1:2" x14ac:dyDescent="0.25">
      <c r="A11">
        <v>-89.1</v>
      </c>
      <c r="B11">
        <v>-9.3763886631111699</v>
      </c>
    </row>
    <row r="12" spans="1:2" x14ac:dyDescent="0.25">
      <c r="A12">
        <v>-89</v>
      </c>
      <c r="B12">
        <v>-9.3673902171178298</v>
      </c>
    </row>
    <row r="13" spans="1:2" x14ac:dyDescent="0.25">
      <c r="A13">
        <v>-88.9</v>
      </c>
      <c r="B13">
        <v>-9.35838165482558</v>
      </c>
    </row>
    <row r="14" spans="1:2" x14ac:dyDescent="0.25">
      <c r="A14">
        <v>-88.8</v>
      </c>
      <c r="B14">
        <v>-9.3493629534627605</v>
      </c>
    </row>
    <row r="15" spans="1:2" x14ac:dyDescent="0.25">
      <c r="A15">
        <v>-88.7</v>
      </c>
      <c r="B15">
        <v>-9.3403340901807699</v>
      </c>
    </row>
    <row r="16" spans="1:2" x14ac:dyDescent="0.25">
      <c r="A16">
        <v>-88.6</v>
      </c>
      <c r="B16">
        <v>-9.3312950420536591</v>
      </c>
    </row>
    <row r="17" spans="1:2" x14ac:dyDescent="0.25">
      <c r="A17">
        <v>-88.5</v>
      </c>
      <c r="B17">
        <v>-9.3222457860778292</v>
      </c>
    </row>
    <row r="18" spans="1:2" x14ac:dyDescent="0.25">
      <c r="A18">
        <v>-88.4</v>
      </c>
      <c r="B18">
        <v>-9.3131862991716297</v>
      </c>
    </row>
    <row r="19" spans="1:2" x14ac:dyDescent="0.25">
      <c r="A19">
        <v>-88.3</v>
      </c>
      <c r="B19">
        <v>-9.3041165581750604</v>
      </c>
    </row>
    <row r="20" spans="1:2" x14ac:dyDescent="0.25">
      <c r="A20">
        <v>-88.2</v>
      </c>
      <c r="B20">
        <v>-9.2950365398494004</v>
      </c>
    </row>
    <row r="21" spans="1:2" x14ac:dyDescent="0.25">
      <c r="A21">
        <v>-88.1</v>
      </c>
      <c r="B21">
        <v>-9.2859462208768004</v>
      </c>
    </row>
    <row r="22" spans="1:2" x14ac:dyDescent="0.25">
      <c r="A22">
        <v>-88</v>
      </c>
      <c r="B22">
        <v>-9.2768455778599801</v>
      </c>
    </row>
    <row r="23" spans="1:2" x14ac:dyDescent="0.25">
      <c r="A23">
        <v>-87.9</v>
      </c>
      <c r="B23">
        <v>-9.2677345873218808</v>
      </c>
    </row>
    <row r="24" spans="1:2" x14ac:dyDescent="0.25">
      <c r="A24">
        <v>-87.8</v>
      </c>
      <c r="B24">
        <v>-9.2586132257052292</v>
      </c>
    </row>
    <row r="25" spans="1:2" x14ac:dyDescent="0.25">
      <c r="A25">
        <v>-87.7</v>
      </c>
      <c r="B25">
        <v>-9.24948146937224</v>
      </c>
    </row>
    <row r="26" spans="1:2" x14ac:dyDescent="0.25">
      <c r="A26">
        <v>-87.6</v>
      </c>
      <c r="B26">
        <v>-9.2403392946041993</v>
      </c>
    </row>
    <row r="27" spans="1:2" x14ac:dyDescent="0.25">
      <c r="A27">
        <v>-87.5</v>
      </c>
      <c r="B27">
        <v>-9.2311866776011495</v>
      </c>
    </row>
    <row r="28" spans="1:2" x14ac:dyDescent="0.25">
      <c r="A28">
        <v>-87.4</v>
      </c>
      <c r="B28">
        <v>-9.2220235944814704</v>
      </c>
    </row>
    <row r="29" spans="1:2" x14ac:dyDescent="0.25">
      <c r="A29">
        <v>-87.3</v>
      </c>
      <c r="B29">
        <v>-9.2128500212815094</v>
      </c>
    </row>
    <row r="30" spans="1:2" x14ac:dyDescent="0.25">
      <c r="A30">
        <v>-87.2</v>
      </c>
      <c r="B30">
        <v>-9.20366593395525</v>
      </c>
    </row>
    <row r="31" spans="1:2" x14ac:dyDescent="0.25">
      <c r="A31">
        <v>-87.1</v>
      </c>
      <c r="B31">
        <v>-9.1944713083738492</v>
      </c>
    </row>
    <row r="32" spans="1:2" x14ac:dyDescent="0.25">
      <c r="A32">
        <v>-87</v>
      </c>
      <c r="B32">
        <v>-9.1852661203253696</v>
      </c>
    </row>
    <row r="33" spans="1:2" x14ac:dyDescent="0.25">
      <c r="A33">
        <v>-86.9</v>
      </c>
      <c r="B33">
        <v>-9.1760503455142892</v>
      </c>
    </row>
    <row r="34" spans="1:2" x14ac:dyDescent="0.25">
      <c r="A34">
        <v>-86.8</v>
      </c>
      <c r="B34">
        <v>-9.1668239595611904</v>
      </c>
    </row>
    <row r="35" spans="1:2" x14ac:dyDescent="0.25">
      <c r="A35">
        <v>-86.7</v>
      </c>
      <c r="B35">
        <v>-9.1575869380023303</v>
      </c>
    </row>
    <row r="36" spans="1:2" x14ac:dyDescent="0.25">
      <c r="A36">
        <v>-86.6</v>
      </c>
      <c r="B36">
        <v>-9.1483392562892796</v>
      </c>
    </row>
    <row r="37" spans="1:2" x14ac:dyDescent="0.25">
      <c r="A37">
        <v>-86.5</v>
      </c>
      <c r="B37">
        <v>-9.1390808897885094</v>
      </c>
    </row>
    <row r="38" spans="1:2" x14ac:dyDescent="0.25">
      <c r="A38">
        <v>-86.4</v>
      </c>
      <c r="B38">
        <v>-9.1298118137810107</v>
      </c>
    </row>
    <row r="39" spans="1:2" x14ac:dyDescent="0.25">
      <c r="A39">
        <v>-86.3</v>
      </c>
      <c r="B39">
        <v>-9.1205320034619106</v>
      </c>
    </row>
    <row r="40" spans="1:2" x14ac:dyDescent="0.25">
      <c r="A40">
        <v>-86.2</v>
      </c>
      <c r="B40">
        <v>-9.1112414339400196</v>
      </c>
    </row>
    <row r="41" spans="1:2" x14ac:dyDescent="0.25">
      <c r="A41">
        <v>-86.1</v>
      </c>
      <c r="B41">
        <v>-9.1019400802375099</v>
      </c>
    </row>
    <row r="42" spans="1:2" x14ac:dyDescent="0.25">
      <c r="A42">
        <v>-86</v>
      </c>
      <c r="B42">
        <v>-9.0926279172894393</v>
      </c>
    </row>
    <row r="43" spans="1:2" x14ac:dyDescent="0.25">
      <c r="A43">
        <v>-85.9</v>
      </c>
      <c r="B43">
        <v>-9.0833049199434299</v>
      </c>
    </row>
    <row r="44" spans="1:2" x14ac:dyDescent="0.25">
      <c r="A44">
        <v>-85.8</v>
      </c>
      <c r="B44">
        <v>-9.0739710629591297</v>
      </c>
    </row>
    <row r="45" spans="1:2" x14ac:dyDescent="0.25">
      <c r="A45">
        <v>-85.7</v>
      </c>
      <c r="B45">
        <v>-9.0646263210079692</v>
      </c>
    </row>
    <row r="46" spans="1:2" x14ac:dyDescent="0.25">
      <c r="A46">
        <v>-85.6</v>
      </c>
      <c r="B46">
        <v>-9.0552706686725895</v>
      </c>
    </row>
    <row r="47" spans="1:2" x14ac:dyDescent="0.25">
      <c r="A47">
        <v>-85.5</v>
      </c>
      <c r="B47">
        <v>-9.0459040804465491</v>
      </c>
    </row>
    <row r="48" spans="1:2" x14ac:dyDescent="0.25">
      <c r="A48">
        <v>-85.4</v>
      </c>
      <c r="B48">
        <v>-9.0365265307338394</v>
      </c>
    </row>
    <row r="49" spans="1:2" x14ac:dyDescent="0.25">
      <c r="A49">
        <v>-85.3</v>
      </c>
      <c r="B49">
        <v>-9.0271379938484699</v>
      </c>
    </row>
    <row r="50" spans="1:2" x14ac:dyDescent="0.25">
      <c r="A50">
        <v>-85.2</v>
      </c>
      <c r="B50">
        <v>-9.0177384440140909</v>
      </c>
    </row>
    <row r="51" spans="1:2" x14ac:dyDescent="0.25">
      <c r="A51">
        <v>-85.1</v>
      </c>
      <c r="B51">
        <v>-9.0083278553635093</v>
      </c>
    </row>
    <row r="52" spans="1:2" x14ac:dyDescent="0.25">
      <c r="A52">
        <v>-85</v>
      </c>
      <c r="B52">
        <v>-8.9989062019383095</v>
      </c>
    </row>
    <row r="53" spans="1:2" x14ac:dyDescent="0.25">
      <c r="A53">
        <v>-84.9</v>
      </c>
      <c r="B53">
        <v>-8.9894734576883799</v>
      </c>
    </row>
    <row r="54" spans="1:2" x14ac:dyDescent="0.25">
      <c r="A54">
        <v>-84.8</v>
      </c>
      <c r="B54">
        <v>-8.98002959647153</v>
      </c>
    </row>
    <row r="55" spans="1:2" x14ac:dyDescent="0.25">
      <c r="A55">
        <v>-84.7</v>
      </c>
      <c r="B55">
        <v>-8.9705745920530298</v>
      </c>
    </row>
    <row r="56" spans="1:2" x14ac:dyDescent="0.25">
      <c r="A56">
        <v>-84.6</v>
      </c>
      <c r="B56">
        <v>-8.9611084181051393</v>
      </c>
    </row>
    <row r="57" spans="1:2" x14ac:dyDescent="0.25">
      <c r="A57">
        <v>-84.5</v>
      </c>
      <c r="B57">
        <v>-8.9516310482067496</v>
      </c>
    </row>
    <row r="58" spans="1:2" x14ac:dyDescent="0.25">
      <c r="A58">
        <v>-84.4</v>
      </c>
      <c r="B58">
        <v>-8.9421424558428697</v>
      </c>
    </row>
    <row r="59" spans="1:2" x14ac:dyDescent="0.25">
      <c r="A59">
        <v>-84.3</v>
      </c>
      <c r="B59">
        <v>-8.9326426144041999</v>
      </c>
    </row>
    <row r="60" spans="1:2" x14ac:dyDescent="0.25">
      <c r="A60">
        <v>-84.2</v>
      </c>
      <c r="B60">
        <v>-8.9231314971866809</v>
      </c>
    </row>
    <row r="61" spans="1:2" x14ac:dyDescent="0.25">
      <c r="A61">
        <v>-84.1</v>
      </c>
      <c r="B61">
        <v>-8.9136090773911008</v>
      </c>
    </row>
    <row r="62" spans="1:2" x14ac:dyDescent="0.25">
      <c r="A62">
        <v>-84</v>
      </c>
      <c r="B62">
        <v>-8.90407532812252</v>
      </c>
    </row>
    <row r="63" spans="1:2" x14ac:dyDescent="0.25">
      <c r="A63">
        <v>-83.9</v>
      </c>
      <c r="B63">
        <v>-8.8945302223899603</v>
      </c>
    </row>
    <row r="64" spans="1:2" x14ac:dyDescent="0.25">
      <c r="A64">
        <v>-83.8</v>
      </c>
      <c r="B64">
        <v>-8.8849737331058307</v>
      </c>
    </row>
    <row r="65" spans="1:2" x14ac:dyDescent="0.25">
      <c r="A65">
        <v>-83.7</v>
      </c>
      <c r="B65">
        <v>-8.8754058330854999</v>
      </c>
    </row>
    <row r="66" spans="1:2" x14ac:dyDescent="0.25">
      <c r="A66">
        <v>-83.6</v>
      </c>
      <c r="B66">
        <v>-8.8658264950468908</v>
      </c>
    </row>
    <row r="67" spans="1:2" x14ac:dyDescent="0.25">
      <c r="A67">
        <v>-83.5</v>
      </c>
      <c r="B67">
        <v>-8.8562356916099301</v>
      </c>
    </row>
    <row r="68" spans="1:2" x14ac:dyDescent="0.25">
      <c r="A68">
        <v>-83.4</v>
      </c>
      <c r="B68">
        <v>-8.84663339529612</v>
      </c>
    </row>
    <row r="69" spans="1:2" x14ac:dyDescent="0.25">
      <c r="A69">
        <v>-83.3</v>
      </c>
      <c r="B69">
        <v>-8.8370195785280607</v>
      </c>
    </row>
    <row r="70" spans="1:2" x14ac:dyDescent="0.25">
      <c r="A70">
        <v>-83.2</v>
      </c>
      <c r="B70">
        <v>-8.8273942136289705</v>
      </c>
    </row>
    <row r="71" spans="1:2" x14ac:dyDescent="0.25">
      <c r="A71">
        <v>-83.1</v>
      </c>
      <c r="B71">
        <v>-8.8177572728222309</v>
      </c>
    </row>
    <row r="72" spans="1:2" x14ac:dyDescent="0.25">
      <c r="A72">
        <v>-83</v>
      </c>
      <c r="B72">
        <v>-8.8081087282308594</v>
      </c>
    </row>
    <row r="73" spans="1:2" x14ac:dyDescent="0.25">
      <c r="A73">
        <v>-82.9</v>
      </c>
      <c r="B73">
        <v>-8.7984485518770708</v>
      </c>
    </row>
    <row r="74" spans="1:2" x14ac:dyDescent="0.25">
      <c r="A74">
        <v>-82.8</v>
      </c>
      <c r="B74">
        <v>-8.7887767156817596</v>
      </c>
    </row>
    <row r="75" spans="1:2" x14ac:dyDescent="0.25">
      <c r="A75">
        <v>-82.7</v>
      </c>
      <c r="B75">
        <v>-8.77909319146403</v>
      </c>
    </row>
    <row r="76" spans="1:2" x14ac:dyDescent="0.25">
      <c r="A76">
        <v>-82.6</v>
      </c>
      <c r="B76">
        <v>-8.7693979509407001</v>
      </c>
    </row>
    <row r="77" spans="1:2" x14ac:dyDescent="0.25">
      <c r="A77">
        <v>-82.5</v>
      </c>
      <c r="B77">
        <v>-8.7596909657258095</v>
      </c>
    </row>
    <row r="78" spans="1:2" x14ac:dyDescent="0.25">
      <c r="A78">
        <v>-82.4</v>
      </c>
      <c r="B78">
        <v>-8.7499722073300799</v>
      </c>
    </row>
    <row r="79" spans="1:2" x14ac:dyDescent="0.25">
      <c r="A79">
        <v>-82.3</v>
      </c>
      <c r="B79">
        <v>-8.7402416471604791</v>
      </c>
    </row>
    <row r="80" spans="1:2" x14ac:dyDescent="0.25">
      <c r="A80">
        <v>-82.2</v>
      </c>
      <c r="B80">
        <v>-8.7304992565196802</v>
      </c>
    </row>
    <row r="81" spans="1:2" x14ac:dyDescent="0.25">
      <c r="A81">
        <v>-82.1</v>
      </c>
      <c r="B81">
        <v>-8.7207450066055401</v>
      </c>
    </row>
    <row r="82" spans="1:2" x14ac:dyDescent="0.25">
      <c r="A82">
        <v>-82</v>
      </c>
      <c r="B82">
        <v>-8.7109788685106295</v>
      </c>
    </row>
    <row r="83" spans="1:2" x14ac:dyDescent="0.25">
      <c r="A83">
        <v>-81.900000000000006</v>
      </c>
      <c r="B83">
        <v>-8.7012008132216696</v>
      </c>
    </row>
    <row r="84" spans="1:2" x14ac:dyDescent="0.25">
      <c r="A84">
        <v>-81.8</v>
      </c>
      <c r="B84">
        <v>-8.69141081161907</v>
      </c>
    </row>
    <row r="85" spans="1:2" x14ac:dyDescent="0.25">
      <c r="A85">
        <v>-81.7</v>
      </c>
      <c r="B85">
        <v>-8.68160883447635</v>
      </c>
    </row>
    <row r="86" spans="1:2" x14ac:dyDescent="0.25">
      <c r="A86">
        <v>-81.599999999999994</v>
      </c>
      <c r="B86">
        <v>-8.6717948524596693</v>
      </c>
    </row>
    <row r="87" spans="1:2" x14ac:dyDescent="0.25">
      <c r="A87">
        <v>-81.5</v>
      </c>
      <c r="B87">
        <v>-8.6619688361272704</v>
      </c>
    </row>
    <row r="88" spans="1:2" x14ac:dyDescent="0.25">
      <c r="A88">
        <v>-81.400000000000006</v>
      </c>
      <c r="B88">
        <v>-8.6521307559289298</v>
      </c>
    </row>
    <row r="89" spans="1:2" x14ac:dyDescent="0.25">
      <c r="A89">
        <v>-81.3</v>
      </c>
      <c r="B89">
        <v>-8.6422805822054904</v>
      </c>
    </row>
    <row r="90" spans="1:2" x14ac:dyDescent="0.25">
      <c r="A90">
        <v>-81.2</v>
      </c>
      <c r="B90">
        <v>-8.6324182851882494</v>
      </c>
    </row>
    <row r="91" spans="1:2" x14ac:dyDescent="0.25">
      <c r="A91">
        <v>-81.099999999999994</v>
      </c>
      <c r="B91">
        <v>-8.6225438349984795</v>
      </c>
    </row>
    <row r="92" spans="1:2" x14ac:dyDescent="0.25">
      <c r="A92">
        <v>-81</v>
      </c>
      <c r="B92">
        <v>-8.6126572016468401</v>
      </c>
    </row>
    <row r="93" spans="1:2" x14ac:dyDescent="0.25">
      <c r="A93">
        <v>-80.900000000000006</v>
      </c>
      <c r="B93">
        <v>-8.6027583550328597</v>
      </c>
    </row>
    <row r="94" spans="1:2" x14ac:dyDescent="0.25">
      <c r="A94">
        <v>-80.8</v>
      </c>
      <c r="B94">
        <v>-8.5928472649443695</v>
      </c>
    </row>
    <row r="95" spans="1:2" x14ac:dyDescent="0.25">
      <c r="A95">
        <v>-80.7</v>
      </c>
      <c r="B95">
        <v>-8.5829239010569793</v>
      </c>
    </row>
    <row r="96" spans="1:2" x14ac:dyDescent="0.25">
      <c r="A96">
        <v>-80.599999999999994</v>
      </c>
      <c r="B96">
        <v>-8.5729882329334597</v>
      </c>
    </row>
    <row r="97" spans="1:2" x14ac:dyDescent="0.25">
      <c r="A97">
        <v>-80.5</v>
      </c>
      <c r="B97">
        <v>-8.5630402300232706</v>
      </c>
    </row>
    <row r="98" spans="1:2" x14ac:dyDescent="0.25">
      <c r="A98">
        <v>-80.400000000000006</v>
      </c>
      <c r="B98">
        <v>-8.5530798616618995</v>
      </c>
    </row>
    <row r="99" spans="1:2" x14ac:dyDescent="0.25">
      <c r="A99">
        <v>-80.3</v>
      </c>
      <c r="B99">
        <v>-8.5431070970703704</v>
      </c>
    </row>
    <row r="100" spans="1:2" x14ac:dyDescent="0.25">
      <c r="A100">
        <v>-80.2</v>
      </c>
      <c r="B100">
        <v>-8.5331219053546405</v>
      </c>
    </row>
    <row r="101" spans="1:2" x14ac:dyDescent="0.25">
      <c r="A101">
        <v>-80.099999999999994</v>
      </c>
      <c r="B101">
        <v>-8.5231242555050297</v>
      </c>
    </row>
    <row r="102" spans="1:2" x14ac:dyDescent="0.25">
      <c r="A102">
        <v>-80</v>
      </c>
      <c r="B102">
        <v>-8.5131141163956503</v>
      </c>
    </row>
    <row r="103" spans="1:2" x14ac:dyDescent="0.25">
      <c r="A103">
        <v>-79.900000000000006</v>
      </c>
      <c r="B103">
        <v>-8.5030914567838103</v>
      </c>
    </row>
    <row r="104" spans="1:2" x14ac:dyDescent="0.25">
      <c r="A104">
        <v>-79.8</v>
      </c>
      <c r="B104">
        <v>-8.4930562453094396</v>
      </c>
    </row>
    <row r="105" spans="1:2" x14ac:dyDescent="0.25">
      <c r="A105">
        <v>-79.7</v>
      </c>
      <c r="B105">
        <v>-8.4830084504945003</v>
      </c>
    </row>
    <row r="106" spans="1:2" x14ac:dyDescent="0.25">
      <c r="A106">
        <v>-79.599999999999994</v>
      </c>
      <c r="B106">
        <v>-8.4729480407423807</v>
      </c>
    </row>
    <row r="107" spans="1:2" x14ac:dyDescent="0.25">
      <c r="A107">
        <v>-79.5</v>
      </c>
      <c r="B107">
        <v>-8.4628749843373594</v>
      </c>
    </row>
    <row r="108" spans="1:2" x14ac:dyDescent="0.25">
      <c r="A108">
        <v>-79.400000000000006</v>
      </c>
      <c r="B108">
        <v>-8.4527892494438905</v>
      </c>
    </row>
    <row r="109" spans="1:2" x14ac:dyDescent="0.25">
      <c r="A109">
        <v>-79.3</v>
      </c>
      <c r="B109">
        <v>-8.4426908041061193</v>
      </c>
    </row>
    <row r="110" spans="1:2" x14ac:dyDescent="0.25">
      <c r="A110">
        <v>-79.2</v>
      </c>
      <c r="B110">
        <v>-8.43257961624718</v>
      </c>
    </row>
    <row r="111" spans="1:2" x14ac:dyDescent="0.25">
      <c r="A111">
        <v>-79.099999999999994</v>
      </c>
      <c r="B111">
        <v>-8.4224556536686705</v>
      </c>
    </row>
    <row r="112" spans="1:2" x14ac:dyDescent="0.25">
      <c r="A112">
        <v>-79</v>
      </c>
      <c r="B112">
        <v>-8.4123188840499594</v>
      </c>
    </row>
    <row r="113" spans="1:2" x14ac:dyDescent="0.25">
      <c r="A113">
        <v>-78.900000000000006</v>
      </c>
      <c r="B113">
        <v>-8.4021692749476102</v>
      </c>
    </row>
    <row r="114" spans="1:2" x14ac:dyDescent="0.25">
      <c r="A114">
        <v>-78.8</v>
      </c>
      <c r="B114">
        <v>-8.3920067937947707</v>
      </c>
    </row>
    <row r="115" spans="1:2" x14ac:dyDescent="0.25">
      <c r="A115">
        <v>-78.7</v>
      </c>
      <c r="B115">
        <v>-8.3818314079004796</v>
      </c>
    </row>
    <row r="116" spans="1:2" x14ac:dyDescent="0.25">
      <c r="A116">
        <v>-78.599999999999994</v>
      </c>
      <c r="B116">
        <v>-8.3716430844491292</v>
      </c>
    </row>
    <row r="117" spans="1:2" x14ac:dyDescent="0.25">
      <c r="A117">
        <v>-78.5</v>
      </c>
      <c r="B117">
        <v>-8.3614417904997396</v>
      </c>
    </row>
    <row r="118" spans="1:2" x14ac:dyDescent="0.25">
      <c r="A118">
        <v>-78.400000000000006</v>
      </c>
      <c r="B118">
        <v>-8.3512274929854104</v>
      </c>
    </row>
    <row r="119" spans="1:2" x14ac:dyDescent="0.25">
      <c r="A119">
        <v>-78.3</v>
      </c>
      <c r="B119">
        <v>-8.3410001587125695</v>
      </c>
    </row>
    <row r="120" spans="1:2" x14ac:dyDescent="0.25">
      <c r="A120">
        <v>-78.2</v>
      </c>
      <c r="B120">
        <v>-8.3307597543604199</v>
      </c>
    </row>
    <row r="121" spans="1:2" x14ac:dyDescent="0.25">
      <c r="A121">
        <v>-78.099999999999994</v>
      </c>
      <c r="B121">
        <v>-8.3205062464802602</v>
      </c>
    </row>
    <row r="122" spans="1:2" x14ac:dyDescent="0.25">
      <c r="A122">
        <v>-78</v>
      </c>
      <c r="B122">
        <v>-8.3102396014947999</v>
      </c>
    </row>
    <row r="123" spans="1:2" x14ac:dyDescent="0.25">
      <c r="A123">
        <v>-77.900000000000006</v>
      </c>
      <c r="B123">
        <v>-8.2999597856975402</v>
      </c>
    </row>
    <row r="124" spans="1:2" x14ac:dyDescent="0.25">
      <c r="A124">
        <v>-77.8</v>
      </c>
      <c r="B124">
        <v>-8.2896667652520808</v>
      </c>
    </row>
    <row r="125" spans="1:2" x14ac:dyDescent="0.25">
      <c r="A125">
        <v>-77.7</v>
      </c>
      <c r="B125">
        <v>-8.2793605061914803</v>
      </c>
    </row>
    <row r="126" spans="1:2" x14ac:dyDescent="0.25">
      <c r="A126">
        <v>-77.599999999999994</v>
      </c>
      <c r="B126">
        <v>-8.2690409744175195</v>
      </c>
    </row>
    <row r="127" spans="1:2" x14ac:dyDescent="0.25">
      <c r="A127">
        <v>-77.5</v>
      </c>
      <c r="B127">
        <v>-8.2587081357001395</v>
      </c>
    </row>
    <row r="128" spans="1:2" x14ac:dyDescent="0.25">
      <c r="A128">
        <v>-77.400000000000006</v>
      </c>
      <c r="B128">
        <v>-8.2483619556766499</v>
      </c>
    </row>
    <row r="129" spans="1:2" x14ac:dyDescent="0.25">
      <c r="A129">
        <v>-77.3</v>
      </c>
      <c r="B129">
        <v>-8.2380023998510694</v>
      </c>
    </row>
    <row r="130" spans="1:2" x14ac:dyDescent="0.25">
      <c r="A130">
        <v>-77.2</v>
      </c>
      <c r="B130">
        <v>-8.2276294335935098</v>
      </c>
    </row>
    <row r="131" spans="1:2" x14ac:dyDescent="0.25">
      <c r="A131">
        <v>-77.099999999999994</v>
      </c>
      <c r="B131">
        <v>-8.2172430221393604</v>
      </c>
    </row>
    <row r="132" spans="1:2" x14ac:dyDescent="0.25">
      <c r="A132">
        <v>-77</v>
      </c>
      <c r="B132">
        <v>-8.2068431305886893</v>
      </c>
    </row>
    <row r="133" spans="1:2" x14ac:dyDescent="0.25">
      <c r="A133">
        <v>-76.900000000000006</v>
      </c>
      <c r="B133">
        <v>-8.1964297239055099</v>
      </c>
    </row>
    <row r="134" spans="1:2" x14ac:dyDescent="0.25">
      <c r="A134">
        <v>-76.8</v>
      </c>
      <c r="B134">
        <v>-8.1860027669170208</v>
      </c>
    </row>
    <row r="135" spans="1:2" x14ac:dyDescent="0.25">
      <c r="A135">
        <v>-76.7</v>
      </c>
      <c r="B135">
        <v>-8.1755622243129906</v>
      </c>
    </row>
    <row r="136" spans="1:2" x14ac:dyDescent="0.25">
      <c r="A136">
        <v>-76.599999999999994</v>
      </c>
      <c r="B136">
        <v>-8.1651080606449398</v>
      </c>
    </row>
    <row r="137" spans="1:2" x14ac:dyDescent="0.25">
      <c r="A137">
        <v>-76.5</v>
      </c>
      <c r="B137">
        <v>-8.1546402403255005</v>
      </c>
    </row>
    <row r="138" spans="1:2" x14ac:dyDescent="0.25">
      <c r="A138">
        <v>-76.400000000000006</v>
      </c>
      <c r="B138">
        <v>-8.1441587276276408</v>
      </c>
    </row>
    <row r="139" spans="1:2" x14ac:dyDescent="0.25">
      <c r="A139">
        <v>-76.3</v>
      </c>
      <c r="B139">
        <v>-8.1336634866839503</v>
      </c>
    </row>
    <row r="140" spans="1:2" x14ac:dyDescent="0.25">
      <c r="A140">
        <v>-76.2</v>
      </c>
      <c r="B140">
        <v>-8.1231544814859102</v>
      </c>
    </row>
    <row r="141" spans="1:2" x14ac:dyDescent="0.25">
      <c r="A141">
        <v>-76.099999999999994</v>
      </c>
      <c r="B141">
        <v>-8.1126316758830992</v>
      </c>
    </row>
    <row r="142" spans="1:2" x14ac:dyDescent="0.25">
      <c r="A142">
        <v>-76</v>
      </c>
      <c r="B142">
        <v>-8.1020950335825592</v>
      </c>
    </row>
    <row r="143" spans="1:2" x14ac:dyDescent="0.25">
      <c r="A143">
        <v>-75.900000000000006</v>
      </c>
      <c r="B143">
        <v>-8.0915445181479306</v>
      </c>
    </row>
    <row r="144" spans="1:2" x14ac:dyDescent="0.25">
      <c r="A144">
        <v>-75.8</v>
      </c>
      <c r="B144">
        <v>-8.0809800929987397</v>
      </c>
    </row>
    <row r="145" spans="1:2" x14ac:dyDescent="0.25">
      <c r="A145">
        <v>-75.7</v>
      </c>
      <c r="B145">
        <v>-8.0704017214096595</v>
      </c>
    </row>
    <row r="146" spans="1:2" x14ac:dyDescent="0.25">
      <c r="A146">
        <v>-75.599999999999994</v>
      </c>
      <c r="B146">
        <v>-8.0598093665097199</v>
      </c>
    </row>
    <row r="147" spans="1:2" x14ac:dyDescent="0.25">
      <c r="A147">
        <v>-75.5</v>
      </c>
      <c r="B147">
        <v>-8.0492029912815397</v>
      </c>
    </row>
    <row r="148" spans="1:2" x14ac:dyDescent="0.25">
      <c r="A148">
        <v>-75.400000000000006</v>
      </c>
      <c r="B148">
        <v>-8.0385825585605293</v>
      </c>
    </row>
    <row r="149" spans="1:2" x14ac:dyDescent="0.25">
      <c r="A149">
        <v>-75.3</v>
      </c>
      <c r="B149">
        <v>-8.0279480310341693</v>
      </c>
    </row>
    <row r="150" spans="1:2" x14ac:dyDescent="0.25">
      <c r="A150">
        <v>-75.2</v>
      </c>
      <c r="B150">
        <v>-8.0172993712411493</v>
      </c>
    </row>
    <row r="151" spans="1:2" x14ac:dyDescent="0.25">
      <c r="A151">
        <v>-75.099999999999994</v>
      </c>
      <c r="B151">
        <v>-8.00663654157065</v>
      </c>
    </row>
    <row r="152" spans="1:2" x14ac:dyDescent="0.25">
      <c r="A152">
        <v>-75</v>
      </c>
      <c r="B152">
        <v>-7.9959595042614797</v>
      </c>
    </row>
    <row r="153" spans="1:2" x14ac:dyDescent="0.25">
      <c r="A153">
        <v>-74.900000000000006</v>
      </c>
      <c r="B153">
        <v>-7.9852682214013004</v>
      </c>
    </row>
    <row r="154" spans="1:2" x14ac:dyDescent="0.25">
      <c r="A154">
        <v>-74.8</v>
      </c>
      <c r="B154">
        <v>-7.9745626549258404</v>
      </c>
    </row>
    <row r="155" spans="1:2" x14ac:dyDescent="0.25">
      <c r="A155">
        <v>-74.7</v>
      </c>
      <c r="B155">
        <v>-7.9638427666180602</v>
      </c>
    </row>
    <row r="156" spans="1:2" x14ac:dyDescent="0.25">
      <c r="A156">
        <v>-74.599999999999994</v>
      </c>
      <c r="B156">
        <v>-7.9531085181073102</v>
      </c>
    </row>
    <row r="157" spans="1:2" x14ac:dyDescent="0.25">
      <c r="A157">
        <v>-74.5</v>
      </c>
      <c r="B157">
        <v>-7.9423598708685503</v>
      </c>
    </row>
    <row r="158" spans="1:2" x14ac:dyDescent="0.25">
      <c r="A158">
        <v>-74.400000000000006</v>
      </c>
      <c r="B158">
        <v>-7.93159678622151</v>
      </c>
    </row>
    <row r="159" spans="1:2" x14ac:dyDescent="0.25">
      <c r="A159">
        <v>-74.3</v>
      </c>
      <c r="B159">
        <v>-7.9208192253298302</v>
      </c>
    </row>
    <row r="160" spans="1:2" x14ac:dyDescent="0.25">
      <c r="A160">
        <v>-74.2</v>
      </c>
      <c r="B160">
        <v>-7.9100271492002401</v>
      </c>
    </row>
    <row r="161" spans="1:2" x14ac:dyDescent="0.25">
      <c r="A161">
        <v>-74.099999999999994</v>
      </c>
      <c r="B161">
        <v>-7.8992205186817097</v>
      </c>
    </row>
    <row r="162" spans="1:2" x14ac:dyDescent="0.25">
      <c r="A162">
        <v>-74</v>
      </c>
      <c r="B162">
        <v>-7.8883992944646</v>
      </c>
    </row>
    <row r="163" spans="1:2" x14ac:dyDescent="0.25">
      <c r="A163">
        <v>-73.900000000000006</v>
      </c>
      <c r="B163">
        <v>-7.8775634370797896</v>
      </c>
    </row>
    <row r="164" spans="1:2" x14ac:dyDescent="0.25">
      <c r="A164">
        <v>-73.8</v>
      </c>
      <c r="B164">
        <v>-7.8667129068978303</v>
      </c>
    </row>
    <row r="165" spans="1:2" x14ac:dyDescent="0.25">
      <c r="A165">
        <v>-73.7</v>
      </c>
      <c r="B165">
        <v>-7.8558476641280697</v>
      </c>
    </row>
    <row r="166" spans="1:2" x14ac:dyDescent="0.25">
      <c r="A166">
        <v>-73.599999999999994</v>
      </c>
      <c r="B166">
        <v>-7.8449676688177696</v>
      </c>
    </row>
    <row r="167" spans="1:2" x14ac:dyDescent="0.25">
      <c r="A167">
        <v>-73.5</v>
      </c>
      <c r="B167">
        <v>-7.8340728808512301</v>
      </c>
    </row>
    <row r="168" spans="1:2" x14ac:dyDescent="0.25">
      <c r="A168">
        <v>-73.400000000000006</v>
      </c>
      <c r="B168">
        <v>-7.8231632599489203</v>
      </c>
    </row>
    <row r="169" spans="1:2" x14ac:dyDescent="0.25">
      <c r="A169">
        <v>-73.3</v>
      </c>
      <c r="B169">
        <v>-7.8122387656665397</v>
      </c>
    </row>
    <row r="170" spans="1:2" x14ac:dyDescent="0.25">
      <c r="A170">
        <v>-73.2</v>
      </c>
      <c r="B170">
        <v>-7.8012993573941696</v>
      </c>
    </row>
    <row r="171" spans="1:2" x14ac:dyDescent="0.25">
      <c r="A171">
        <v>-73.099999999999994</v>
      </c>
      <c r="B171">
        <v>-7.7903449943553102</v>
      </c>
    </row>
    <row r="172" spans="1:2" x14ac:dyDescent="0.25">
      <c r="A172">
        <v>-73</v>
      </c>
      <c r="B172">
        <v>-7.7793756356060397</v>
      </c>
    </row>
    <row r="173" spans="1:2" x14ac:dyDescent="0.25">
      <c r="A173">
        <v>-72.900000000000006</v>
      </c>
      <c r="B173">
        <v>-7.76839124003404</v>
      </c>
    </row>
    <row r="174" spans="1:2" x14ac:dyDescent="0.25">
      <c r="A174">
        <v>-72.8</v>
      </c>
      <c r="B174">
        <v>-7.7573917663576903</v>
      </c>
    </row>
    <row r="175" spans="1:2" x14ac:dyDescent="0.25">
      <c r="A175">
        <v>-72.7</v>
      </c>
      <c r="B175">
        <v>-7.7463771731251398</v>
      </c>
    </row>
    <row r="176" spans="1:2" x14ac:dyDescent="0.25">
      <c r="A176">
        <v>-72.599999999999994</v>
      </c>
      <c r="B176">
        <v>-7.73534741871336</v>
      </c>
    </row>
    <row r="177" spans="1:2" x14ac:dyDescent="0.25">
      <c r="A177">
        <v>-72.5</v>
      </c>
      <c r="B177">
        <v>-7.72430246132721</v>
      </c>
    </row>
    <row r="178" spans="1:2" x14ac:dyDescent="0.25">
      <c r="A178">
        <v>-72.400000000000006</v>
      </c>
      <c r="B178">
        <v>-7.7132422589984904</v>
      </c>
    </row>
    <row r="179" spans="1:2" x14ac:dyDescent="0.25">
      <c r="A179">
        <v>-72.3</v>
      </c>
      <c r="B179">
        <v>-7.7021667695849896</v>
      </c>
    </row>
    <row r="180" spans="1:2" x14ac:dyDescent="0.25">
      <c r="A180">
        <v>-72.2</v>
      </c>
      <c r="B180">
        <v>-7.6910759507694797</v>
      </c>
    </row>
    <row r="181" spans="1:2" x14ac:dyDescent="0.25">
      <c r="A181">
        <v>-72.099999999999994</v>
      </c>
      <c r="B181">
        <v>-7.6799697600587997</v>
      </c>
    </row>
    <row r="182" spans="1:2" x14ac:dyDescent="0.25">
      <c r="A182">
        <v>-72</v>
      </c>
      <c r="B182">
        <v>-7.6688481547828502</v>
      </c>
    </row>
    <row r="183" spans="1:2" x14ac:dyDescent="0.25">
      <c r="A183">
        <v>-71.900000000000006</v>
      </c>
      <c r="B183">
        <v>-7.6577110920936304</v>
      </c>
    </row>
    <row r="184" spans="1:2" x14ac:dyDescent="0.25">
      <c r="A184">
        <v>-71.8</v>
      </c>
      <c r="B184">
        <v>-7.64655852896421</v>
      </c>
    </row>
    <row r="185" spans="1:2" x14ac:dyDescent="0.25">
      <c r="A185">
        <v>-71.7</v>
      </c>
      <c r="B185">
        <v>-7.6353904221877604</v>
      </c>
    </row>
    <row r="186" spans="1:2" x14ac:dyDescent="0.25">
      <c r="A186">
        <v>-71.599999999999994</v>
      </c>
      <c r="B186">
        <v>-7.6242067283765698</v>
      </c>
    </row>
    <row r="187" spans="1:2" x14ac:dyDescent="0.25">
      <c r="A187">
        <v>-71.5</v>
      </c>
      <c r="B187">
        <v>-7.6130074039609701</v>
      </c>
    </row>
    <row r="188" spans="1:2" x14ac:dyDescent="0.25">
      <c r="A188">
        <v>-71.400000000000006</v>
      </c>
      <c r="B188">
        <v>-7.6017924051883901</v>
      </c>
    </row>
    <row r="189" spans="1:2" x14ac:dyDescent="0.25">
      <c r="A189">
        <v>-71.3</v>
      </c>
      <c r="B189">
        <v>-7.5905616881222597</v>
      </c>
    </row>
    <row r="190" spans="1:2" x14ac:dyDescent="0.25">
      <c r="A190">
        <v>-71.2</v>
      </c>
      <c r="B190">
        <v>-7.5793152086410398</v>
      </c>
    </row>
    <row r="191" spans="1:2" x14ac:dyDescent="0.25">
      <c r="A191">
        <v>-71.099999999999994</v>
      </c>
      <c r="B191">
        <v>-7.5680529224371602</v>
      </c>
    </row>
    <row r="192" spans="1:2" x14ac:dyDescent="0.25">
      <c r="A192">
        <v>-71</v>
      </c>
      <c r="B192">
        <v>-7.5567747850159304</v>
      </c>
    </row>
    <row r="193" spans="1:2" x14ac:dyDescent="0.25">
      <c r="A193">
        <v>-70.900000000000006</v>
      </c>
      <c r="B193">
        <v>-7.5454807516945603</v>
      </c>
    </row>
    <row r="194" spans="1:2" x14ac:dyDescent="0.25">
      <c r="A194">
        <v>-70.8</v>
      </c>
      <c r="B194">
        <v>-7.53417077760104</v>
      </c>
    </row>
    <row r="195" spans="1:2" x14ac:dyDescent="0.25">
      <c r="A195">
        <v>-70.7</v>
      </c>
      <c r="B195">
        <v>-7.5228448176730804</v>
      </c>
    </row>
    <row r="196" spans="1:2" x14ac:dyDescent="0.25">
      <c r="A196">
        <v>-70.599999999999994</v>
      </c>
      <c r="B196">
        <v>-7.5115028266570896</v>
      </c>
    </row>
    <row r="197" spans="1:2" x14ac:dyDescent="0.25">
      <c r="A197">
        <v>-70.5</v>
      </c>
      <c r="B197">
        <v>-7.5001447591069796</v>
      </c>
    </row>
    <row r="198" spans="1:2" x14ac:dyDescent="0.25">
      <c r="A198">
        <v>-70.400000000000006</v>
      </c>
      <c r="B198">
        <v>-7.4887705693831901</v>
      </c>
    </row>
    <row r="199" spans="1:2" x14ac:dyDescent="0.25">
      <c r="A199">
        <v>-70.3</v>
      </c>
      <c r="B199">
        <v>-7.4773802116515196</v>
      </c>
    </row>
    <row r="200" spans="1:2" x14ac:dyDescent="0.25">
      <c r="A200">
        <v>-70.2</v>
      </c>
      <c r="B200">
        <v>-7.4659736398819998</v>
      </c>
    </row>
    <row r="201" spans="1:2" x14ac:dyDescent="0.25">
      <c r="A201">
        <v>-70.099999999999994</v>
      </c>
      <c r="B201">
        <v>-7.4545508078478804</v>
      </c>
    </row>
    <row r="202" spans="1:2" x14ac:dyDescent="0.25">
      <c r="A202">
        <v>-70</v>
      </c>
      <c r="B202">
        <v>-7.4431116691243702</v>
      </c>
    </row>
    <row r="203" spans="1:2" x14ac:dyDescent="0.25">
      <c r="A203">
        <v>-69.900000000000006</v>
      </c>
      <c r="B203">
        <v>-7.4316561770876097</v>
      </c>
    </row>
    <row r="204" spans="1:2" x14ac:dyDescent="0.25">
      <c r="A204">
        <v>-69.8</v>
      </c>
      <c r="B204">
        <v>-7.4201842849134803</v>
      </c>
    </row>
    <row r="205" spans="1:2" x14ac:dyDescent="0.25">
      <c r="A205">
        <v>-69.7</v>
      </c>
      <c r="B205">
        <v>-7.4086959455764996</v>
      </c>
    </row>
    <row r="206" spans="1:2" x14ac:dyDescent="0.25">
      <c r="A206">
        <v>-69.599999999999994</v>
      </c>
      <c r="B206">
        <v>-7.3971911118485796</v>
      </c>
    </row>
    <row r="207" spans="1:2" x14ac:dyDescent="0.25">
      <c r="A207">
        <v>-69.5</v>
      </c>
      <c r="B207">
        <v>-7.3856697362979604</v>
      </c>
    </row>
    <row r="208" spans="1:2" x14ac:dyDescent="0.25">
      <c r="A208">
        <v>-69.400000000000006</v>
      </c>
      <c r="B208">
        <v>-7.3741317712879804</v>
      </c>
    </row>
    <row r="209" spans="1:2" x14ac:dyDescent="0.25">
      <c r="A209">
        <v>-69.3</v>
      </c>
      <c r="B209">
        <v>-7.3625771689758999</v>
      </c>
    </row>
    <row r="210" spans="1:2" x14ac:dyDescent="0.25">
      <c r="A210">
        <v>-69.2</v>
      </c>
      <c r="B210">
        <v>-7.3510058813117203</v>
      </c>
    </row>
    <row r="211" spans="1:2" x14ac:dyDescent="0.25">
      <c r="A211">
        <v>-69.099999999999994</v>
      </c>
      <c r="B211">
        <v>-7.3394178600369999</v>
      </c>
    </row>
    <row r="212" spans="1:2" x14ac:dyDescent="0.25">
      <c r="A212">
        <v>-69</v>
      </c>
      <c r="B212">
        <v>-7.3278130566835999</v>
      </c>
    </row>
    <row r="213" spans="1:2" x14ac:dyDescent="0.25">
      <c r="A213">
        <v>-68.900000000000006</v>
      </c>
      <c r="B213">
        <v>-7.3161914225725297</v>
      </c>
    </row>
    <row r="214" spans="1:2" x14ac:dyDescent="0.25">
      <c r="A214">
        <v>-68.8</v>
      </c>
      <c r="B214">
        <v>-7.30455290881266</v>
      </c>
    </row>
    <row r="215" spans="1:2" x14ac:dyDescent="0.25">
      <c r="A215">
        <v>-68.7</v>
      </c>
      <c r="B215">
        <v>-7.2928974662995403</v>
      </c>
    </row>
    <row r="216" spans="1:2" x14ac:dyDescent="0.25">
      <c r="A216">
        <v>-68.599999999999994</v>
      </c>
      <c r="B216">
        <v>-7.2812250457141303</v>
      </c>
    </row>
    <row r="217" spans="1:2" x14ac:dyDescent="0.25">
      <c r="A217">
        <v>-68.5</v>
      </c>
      <c r="B217">
        <v>-7.2695355975215303</v>
      </c>
    </row>
    <row r="218" spans="1:2" x14ac:dyDescent="0.25">
      <c r="A218">
        <v>-68.400000000000006</v>
      </c>
      <c r="B218">
        <v>-7.2578290719697698</v>
      </c>
    </row>
    <row r="219" spans="1:2" x14ac:dyDescent="0.25">
      <c r="A219">
        <v>-68.3</v>
      </c>
      <c r="B219">
        <v>-7.2461054190884902</v>
      </c>
    </row>
    <row r="220" spans="1:2" x14ac:dyDescent="0.25">
      <c r="A220">
        <v>-68.2</v>
      </c>
      <c r="B220">
        <v>-7.2343645886876899</v>
      </c>
    </row>
    <row r="221" spans="1:2" x14ac:dyDescent="0.25">
      <c r="A221">
        <v>-68.099999999999994</v>
      </c>
      <c r="B221">
        <v>-7.2226065303564297</v>
      </c>
    </row>
    <row r="222" spans="1:2" x14ac:dyDescent="0.25">
      <c r="A222">
        <v>-68</v>
      </c>
      <c r="B222">
        <v>-7.2108311934615203</v>
      </c>
    </row>
    <row r="223" spans="1:2" x14ac:dyDescent="0.25">
      <c r="A223">
        <v>-67.900000000000006</v>
      </c>
      <c r="B223">
        <v>-7.1990385271462403</v>
      </c>
    </row>
    <row r="224" spans="1:2" x14ac:dyDescent="0.25">
      <c r="A224">
        <v>-67.8</v>
      </c>
      <c r="B224">
        <v>-7.1872284803289999</v>
      </c>
    </row>
    <row r="225" spans="1:2" x14ac:dyDescent="0.25">
      <c r="A225">
        <v>-67.7</v>
      </c>
      <c r="B225">
        <v>-7.1754010017020198</v>
      </c>
    </row>
    <row r="226" spans="1:2" x14ac:dyDescent="0.25">
      <c r="A226">
        <v>-67.599999999999994</v>
      </c>
      <c r="B226">
        <v>-7.1635560397299702</v>
      </c>
    </row>
    <row r="227" spans="1:2" x14ac:dyDescent="0.25">
      <c r="A227">
        <v>-67.5</v>
      </c>
      <c r="B227">
        <v>-7.1516935426486796</v>
      </c>
    </row>
    <row r="228" spans="1:2" x14ac:dyDescent="0.25">
      <c r="A228">
        <v>-67.400000000000006</v>
      </c>
      <c r="B228">
        <v>-7.1398134584637303</v>
      </c>
    </row>
    <row r="229" spans="1:2" x14ac:dyDescent="0.25">
      <c r="A229">
        <v>-67.3</v>
      </c>
      <c r="B229">
        <v>-7.12791573494908</v>
      </c>
    </row>
    <row r="230" spans="1:2" x14ac:dyDescent="0.25">
      <c r="A230">
        <v>-67.2</v>
      </c>
      <c r="B230">
        <v>-7.1160003196457398</v>
      </c>
    </row>
    <row r="231" spans="1:2" x14ac:dyDescent="0.25">
      <c r="A231">
        <v>-67.099999999999994</v>
      </c>
      <c r="B231">
        <v>-7.1040671598603398</v>
      </c>
    </row>
    <row r="232" spans="1:2" x14ac:dyDescent="0.25">
      <c r="A232">
        <v>-67</v>
      </c>
      <c r="B232">
        <v>-7.0921162026637399</v>
      </c>
    </row>
    <row r="233" spans="1:2" x14ac:dyDescent="0.25">
      <c r="A233">
        <v>-66.900000000000006</v>
      </c>
      <c r="B233">
        <v>-7.0801473948896501</v>
      </c>
    </row>
    <row r="234" spans="1:2" x14ac:dyDescent="0.25">
      <c r="A234">
        <v>-66.8</v>
      </c>
      <c r="B234">
        <v>-7.0681606831331498</v>
      </c>
    </row>
    <row r="235" spans="1:2" x14ac:dyDescent="0.25">
      <c r="A235">
        <v>-66.7</v>
      </c>
      <c r="B235">
        <v>-7.0561560137493302</v>
      </c>
    </row>
    <row r="236" spans="1:2" x14ac:dyDescent="0.25">
      <c r="A236">
        <v>-66.599999999999994</v>
      </c>
      <c r="B236">
        <v>-7.0441333328518096</v>
      </c>
    </row>
    <row r="237" spans="1:2" x14ac:dyDescent="0.25">
      <c r="A237">
        <v>-66.5</v>
      </c>
      <c r="B237">
        <v>-7.03209258631128</v>
      </c>
    </row>
    <row r="238" spans="1:2" x14ac:dyDescent="0.25">
      <c r="A238">
        <v>-66.400000000000006</v>
      </c>
      <c r="B238">
        <v>-7.0200337197540801</v>
      </c>
    </row>
    <row r="239" spans="1:2" x14ac:dyDescent="0.25">
      <c r="A239">
        <v>-66.3</v>
      </c>
      <c r="B239">
        <v>-7.0079566785606699</v>
      </c>
    </row>
    <row r="240" spans="1:2" x14ac:dyDescent="0.25">
      <c r="A240">
        <v>-66.2</v>
      </c>
      <c r="B240">
        <v>-6.9958614078642096</v>
      </c>
    </row>
    <row r="241" spans="1:2" x14ac:dyDescent="0.25">
      <c r="A241">
        <v>-66.099999999999994</v>
      </c>
      <c r="B241">
        <v>-6.9837478525490004</v>
      </c>
    </row>
    <row r="242" spans="1:2" x14ac:dyDescent="0.25">
      <c r="A242">
        <v>-66</v>
      </c>
      <c r="B242">
        <v>-6.9716159572490302</v>
      </c>
    </row>
    <row r="243" spans="1:2" x14ac:dyDescent="0.25">
      <c r="A243">
        <v>-65.900000000000006</v>
      </c>
      <c r="B243">
        <v>-6.9594656663464098</v>
      </c>
    </row>
    <row r="244" spans="1:2" x14ac:dyDescent="0.25">
      <c r="A244">
        <v>-65.8</v>
      </c>
      <c r="B244">
        <v>-6.9472969239698799</v>
      </c>
    </row>
    <row r="245" spans="1:2" x14ac:dyDescent="0.25">
      <c r="A245">
        <v>-65.7</v>
      </c>
      <c r="B245">
        <v>-6.9351096739932396</v>
      </c>
    </row>
    <row r="246" spans="1:2" x14ac:dyDescent="0.25">
      <c r="A246">
        <v>-65.599999999999994</v>
      </c>
      <c r="B246">
        <v>-6.9229038600338502</v>
      </c>
    </row>
    <row r="247" spans="1:2" x14ac:dyDescent="0.25">
      <c r="A247">
        <v>-65.5</v>
      </c>
      <c r="B247">
        <v>-6.9106794254509696</v>
      </c>
    </row>
    <row r="248" spans="1:2" x14ac:dyDescent="0.25">
      <c r="A248">
        <v>-65.400000000000006</v>
      </c>
      <c r="B248">
        <v>-6.8984363133442903</v>
      </c>
    </row>
    <row r="249" spans="1:2" x14ac:dyDescent="0.25">
      <c r="A249">
        <v>-65.3</v>
      </c>
      <c r="B249">
        <v>-6.88617446655224</v>
      </c>
    </row>
    <row r="250" spans="1:2" x14ac:dyDescent="0.25">
      <c r="A250">
        <v>-65.2</v>
      </c>
      <c r="B250">
        <v>-6.8738938276504902</v>
      </c>
    </row>
    <row r="251" spans="1:2" x14ac:dyDescent="0.25">
      <c r="A251">
        <v>-65.099999999999994</v>
      </c>
      <c r="B251">
        <v>-6.8615943389502396</v>
      </c>
    </row>
    <row r="252" spans="1:2" x14ac:dyDescent="0.25">
      <c r="A252">
        <v>-65</v>
      </c>
      <c r="B252">
        <v>-6.8492759424966501</v>
      </c>
    </row>
    <row r="253" spans="1:2" x14ac:dyDescent="0.25">
      <c r="A253">
        <v>-64.900000000000006</v>
      </c>
      <c r="B253">
        <v>-6.8369385800672102</v>
      </c>
    </row>
    <row r="254" spans="1:2" x14ac:dyDescent="0.25">
      <c r="A254">
        <v>-64.8</v>
      </c>
      <c r="B254">
        <v>-6.8245821931700599</v>
      </c>
    </row>
    <row r="255" spans="1:2" x14ac:dyDescent="0.25">
      <c r="A255">
        <v>-64.7</v>
      </c>
      <c r="B255">
        <v>-6.81220672304232</v>
      </c>
    </row>
    <row r="256" spans="1:2" x14ac:dyDescent="0.25">
      <c r="A256">
        <v>-64.599999999999994</v>
      </c>
      <c r="B256">
        <v>-6.7998121106484302</v>
      </c>
    </row>
    <row r="257" spans="1:2" x14ac:dyDescent="0.25">
      <c r="A257">
        <v>-64.5</v>
      </c>
      <c r="B257">
        <v>-6.7873982966784903</v>
      </c>
    </row>
    <row r="258" spans="1:2" x14ac:dyDescent="0.25">
      <c r="A258">
        <v>-64.400000000000006</v>
      </c>
      <c r="B258">
        <v>-6.7749652215464904</v>
      </c>
    </row>
    <row r="259" spans="1:2" x14ac:dyDescent="0.25">
      <c r="A259">
        <v>-64.3</v>
      </c>
      <c r="B259">
        <v>-6.7625128253886402</v>
      </c>
    </row>
    <row r="260" spans="1:2" x14ac:dyDescent="0.25">
      <c r="A260">
        <v>-64.2</v>
      </c>
      <c r="B260">
        <v>-6.7500410480616404</v>
      </c>
    </row>
    <row r="261" spans="1:2" x14ac:dyDescent="0.25">
      <c r="A261">
        <v>-64.099999999999994</v>
      </c>
      <c r="B261">
        <v>-6.7375498291409102</v>
      </c>
    </row>
    <row r="262" spans="1:2" x14ac:dyDescent="0.25">
      <c r="A262">
        <v>-64</v>
      </c>
      <c r="B262">
        <v>-6.7250391079188798</v>
      </c>
    </row>
    <row r="263" spans="1:2" x14ac:dyDescent="0.25">
      <c r="A263">
        <v>-63.9</v>
      </c>
      <c r="B263">
        <v>-6.71250882340314</v>
      </c>
    </row>
    <row r="264" spans="1:2" x14ac:dyDescent="0.25">
      <c r="A264">
        <v>-63.8</v>
      </c>
      <c r="B264">
        <v>-6.6999589143147604</v>
      </c>
    </row>
    <row r="265" spans="1:2" x14ac:dyDescent="0.25">
      <c r="A265">
        <v>-63.7</v>
      </c>
      <c r="B265">
        <v>-6.6873893190864102</v>
      </c>
    </row>
    <row r="266" spans="1:2" x14ac:dyDescent="0.25">
      <c r="A266">
        <v>-63.6</v>
      </c>
      <c r="B266">
        <v>-6.67479997586058</v>
      </c>
    </row>
    <row r="267" spans="1:2" x14ac:dyDescent="0.25">
      <c r="A267">
        <v>-63.5</v>
      </c>
      <c r="B267">
        <v>-6.6621908224877497</v>
      </c>
    </row>
    <row r="268" spans="1:2" x14ac:dyDescent="0.25">
      <c r="A268">
        <v>-63.4</v>
      </c>
      <c r="B268">
        <v>-6.6495617965245497</v>
      </c>
    </row>
    <row r="269" spans="1:2" x14ac:dyDescent="0.25">
      <c r="A269">
        <v>-63.3</v>
      </c>
      <c r="B269">
        <v>-6.63691283523191</v>
      </c>
    </row>
    <row r="270" spans="1:2" x14ac:dyDescent="0.25">
      <c r="A270">
        <v>-63.2</v>
      </c>
      <c r="B270">
        <v>-6.6242438755731703</v>
      </c>
    </row>
    <row r="271" spans="1:2" x14ac:dyDescent="0.25">
      <c r="A271">
        <v>-63.1</v>
      </c>
      <c r="B271">
        <v>-6.61155485421222</v>
      </c>
    </row>
    <row r="272" spans="1:2" x14ac:dyDescent="0.25">
      <c r="A272">
        <v>-63</v>
      </c>
      <c r="B272">
        <v>-6.5988457075115701</v>
      </c>
    </row>
    <row r="273" spans="1:2" x14ac:dyDescent="0.25">
      <c r="A273">
        <v>-62.9</v>
      </c>
      <c r="B273">
        <v>-6.58611637153047</v>
      </c>
    </row>
    <row r="274" spans="1:2" x14ac:dyDescent="0.25">
      <c r="A274">
        <v>-62.8</v>
      </c>
      <c r="B274">
        <v>-6.5733667820229602</v>
      </c>
    </row>
    <row r="275" spans="1:2" x14ac:dyDescent="0.25">
      <c r="A275">
        <v>-62.7</v>
      </c>
      <c r="B275">
        <v>-6.5605968744359302</v>
      </c>
    </row>
    <row r="276" spans="1:2" x14ac:dyDescent="0.25">
      <c r="A276">
        <v>-62.6</v>
      </c>
      <c r="B276">
        <v>-6.5478065839071604</v>
      </c>
    </row>
    <row r="277" spans="1:2" x14ac:dyDescent="0.25">
      <c r="A277">
        <v>-62.5</v>
      </c>
      <c r="B277">
        <v>-6.5349958452633201</v>
      </c>
    </row>
    <row r="278" spans="1:2" x14ac:dyDescent="0.25">
      <c r="A278">
        <v>-62.4</v>
      </c>
      <c r="B278">
        <v>-6.5221645930180099</v>
      </c>
    </row>
    <row r="279" spans="1:2" x14ac:dyDescent="0.25">
      <c r="A279">
        <v>-62.3</v>
      </c>
      <c r="B279">
        <v>-6.5093127613697597</v>
      </c>
    </row>
    <row r="280" spans="1:2" x14ac:dyDescent="0.25">
      <c r="A280">
        <v>-62.2</v>
      </c>
      <c r="B280">
        <v>-6.4964402841999398</v>
      </c>
    </row>
    <row r="281" spans="1:2" x14ac:dyDescent="0.25">
      <c r="A281">
        <v>-62.1</v>
      </c>
      <c r="B281">
        <v>-6.4835470950707901</v>
      </c>
    </row>
    <row r="282" spans="1:2" x14ac:dyDescent="0.25">
      <c r="A282">
        <v>-62</v>
      </c>
      <c r="B282">
        <v>-6.4706331272233504</v>
      </c>
    </row>
    <row r="283" spans="1:2" x14ac:dyDescent="0.25">
      <c r="A283">
        <v>-61.9</v>
      </c>
      <c r="B283">
        <v>-6.4576983135753396</v>
      </c>
    </row>
    <row r="284" spans="1:2" x14ac:dyDescent="0.25">
      <c r="A284">
        <v>-61.8</v>
      </c>
      <c r="B284">
        <v>-6.4447425867191201</v>
      </c>
    </row>
    <row r="285" spans="1:2" x14ac:dyDescent="0.25">
      <c r="A285">
        <v>-61.7</v>
      </c>
      <c r="B285">
        <v>-6.43176587891955</v>
      </c>
    </row>
    <row r="286" spans="1:2" x14ac:dyDescent="0.25">
      <c r="A286">
        <v>-61.6</v>
      </c>
      <c r="B286">
        <v>-6.4187681221119002</v>
      </c>
    </row>
    <row r="287" spans="1:2" x14ac:dyDescent="0.25">
      <c r="A287">
        <v>-61.5</v>
      </c>
      <c r="B287">
        <v>-6.4057492478996698</v>
      </c>
    </row>
    <row r="288" spans="1:2" x14ac:dyDescent="0.25">
      <c r="A288">
        <v>-61.4</v>
      </c>
      <c r="B288">
        <v>-6.3927091875524296</v>
      </c>
    </row>
    <row r="289" spans="1:2" x14ac:dyDescent="0.25">
      <c r="A289">
        <v>-61.3</v>
      </c>
      <c r="B289">
        <v>-6.3796478720037104</v>
      </c>
    </row>
    <row r="290" spans="1:2" x14ac:dyDescent="0.25">
      <c r="A290">
        <v>-61.2</v>
      </c>
      <c r="B290">
        <v>-6.3665652318487096</v>
      </c>
    </row>
    <row r="291" spans="1:2" x14ac:dyDescent="0.25">
      <c r="A291">
        <v>-61.1</v>
      </c>
      <c r="B291">
        <v>-6.3534611973421402</v>
      </c>
    </row>
    <row r="292" spans="1:2" x14ac:dyDescent="0.25">
      <c r="A292">
        <v>-61</v>
      </c>
      <c r="B292">
        <v>-6.3403356983959904</v>
      </c>
    </row>
    <row r="293" spans="1:2" x14ac:dyDescent="0.25">
      <c r="A293">
        <v>-60.9</v>
      </c>
      <c r="B293">
        <v>-6.3271886645772799</v>
      </c>
    </row>
    <row r="294" spans="1:2" x14ac:dyDescent="0.25">
      <c r="A294">
        <v>-60.8</v>
      </c>
      <c r="B294">
        <v>-6.3140200251057603</v>
      </c>
    </row>
    <row r="295" spans="1:2" x14ac:dyDescent="0.25">
      <c r="A295">
        <v>-60.7</v>
      </c>
      <c r="B295">
        <v>-6.30082970885167</v>
      </c>
    </row>
    <row r="296" spans="1:2" x14ac:dyDescent="0.25">
      <c r="A296">
        <v>-60.6</v>
      </c>
      <c r="B296">
        <v>-6.2876176443334</v>
      </c>
    </row>
    <row r="297" spans="1:2" x14ac:dyDescent="0.25">
      <c r="A297">
        <v>-60.5</v>
      </c>
      <c r="B297">
        <v>-6.2743837597151702</v>
      </c>
    </row>
    <row r="298" spans="1:2" x14ac:dyDescent="0.25">
      <c r="A298">
        <v>-60.4</v>
      </c>
      <c r="B298">
        <v>-6.2611279828047302</v>
      </c>
    </row>
    <row r="299" spans="1:2" x14ac:dyDescent="0.25">
      <c r="A299">
        <v>-60.3</v>
      </c>
      <c r="B299">
        <v>-6.2478502410509202</v>
      </c>
    </row>
    <row r="300" spans="1:2" x14ac:dyDescent="0.25">
      <c r="A300">
        <v>-60.2</v>
      </c>
      <c r="B300">
        <v>-6.2345504615413496</v>
      </c>
    </row>
    <row r="301" spans="1:2" x14ac:dyDescent="0.25">
      <c r="A301">
        <v>-60.1</v>
      </c>
      <c r="B301">
        <v>-6.2212285709999797</v>
      </c>
    </row>
    <row r="302" spans="1:2" x14ac:dyDescent="0.25">
      <c r="A302">
        <v>-60</v>
      </c>
      <c r="B302">
        <v>-6.2078844957846702</v>
      </c>
    </row>
    <row r="303" spans="1:2" x14ac:dyDescent="0.25">
      <c r="A303">
        <v>-59.9</v>
      </c>
      <c r="B303">
        <v>-6.1945181618848002</v>
      </c>
    </row>
    <row r="304" spans="1:2" x14ac:dyDescent="0.25">
      <c r="A304">
        <v>-59.8</v>
      </c>
      <c r="B304">
        <v>-6.1811294949187401</v>
      </c>
    </row>
    <row r="305" spans="1:2" x14ac:dyDescent="0.25">
      <c r="A305">
        <v>-59.7</v>
      </c>
      <c r="B305">
        <v>-6.1677184201313997</v>
      </c>
    </row>
    <row r="306" spans="1:2" x14ac:dyDescent="0.25">
      <c r="A306">
        <v>-59.6</v>
      </c>
      <c r="B306">
        <v>-6.1542848623917399</v>
      </c>
    </row>
    <row r="307" spans="1:2" x14ac:dyDescent="0.25">
      <c r="A307">
        <v>-59.5</v>
      </c>
      <c r="B307">
        <v>-6.1408287461902002</v>
      </c>
    </row>
    <row r="308" spans="1:2" x14ac:dyDescent="0.25">
      <c r="A308">
        <v>-59.4</v>
      </c>
      <c r="B308">
        <v>-6.1273499956361999</v>
      </c>
    </row>
    <row r="309" spans="1:2" x14ac:dyDescent="0.25">
      <c r="A309">
        <v>-59.3</v>
      </c>
      <c r="B309">
        <v>-6.1138485344555198</v>
      </c>
    </row>
    <row r="310" spans="1:2" x14ac:dyDescent="0.25">
      <c r="A310">
        <v>-59.2</v>
      </c>
      <c r="B310">
        <v>-6.1003242859877904</v>
      </c>
    </row>
    <row r="311" spans="1:2" x14ac:dyDescent="0.25">
      <c r="A311">
        <v>-59.1</v>
      </c>
      <c r="B311">
        <v>-6.0867771731837799</v>
      </c>
    </row>
    <row r="312" spans="1:2" x14ac:dyDescent="0.25">
      <c r="A312">
        <v>-59</v>
      </c>
      <c r="B312">
        <v>-6.0732071186028502</v>
      </c>
    </row>
    <row r="313" spans="1:2" x14ac:dyDescent="0.25">
      <c r="A313">
        <v>-58.9</v>
      </c>
      <c r="B313">
        <v>-6.0596140444102398</v>
      </c>
    </row>
    <row r="314" spans="1:2" x14ac:dyDescent="0.25">
      <c r="A314">
        <v>-58.8</v>
      </c>
      <c r="B314">
        <v>-6.0459978723744197</v>
      </c>
    </row>
    <row r="315" spans="1:2" x14ac:dyDescent="0.25">
      <c r="A315">
        <v>-58.7</v>
      </c>
      <c r="B315">
        <v>-6.0323585238643798</v>
      </c>
    </row>
    <row r="316" spans="1:2" x14ac:dyDescent="0.25">
      <c r="A316">
        <v>-58.6</v>
      </c>
      <c r="B316">
        <v>-6.0186959198469001</v>
      </c>
    </row>
    <row r="317" spans="1:2" x14ac:dyDescent="0.25">
      <c r="A317">
        <v>-58.5</v>
      </c>
      <c r="B317">
        <v>-6.0050099808838198</v>
      </c>
    </row>
    <row r="318" spans="1:2" x14ac:dyDescent="0.25">
      <c r="A318">
        <v>-58.4</v>
      </c>
      <c r="B318">
        <v>-5.9913006271292204</v>
      </c>
    </row>
    <row r="319" spans="1:2" x14ac:dyDescent="0.25">
      <c r="A319">
        <v>-58.3</v>
      </c>
      <c r="B319">
        <v>-5.9775677783267103</v>
      </c>
    </row>
    <row r="320" spans="1:2" x14ac:dyDescent="0.25">
      <c r="A320">
        <v>-58.2</v>
      </c>
      <c r="B320">
        <v>-5.9638113538065296</v>
      </c>
    </row>
    <row r="321" spans="1:2" x14ac:dyDescent="0.25">
      <c r="A321">
        <v>-58.1</v>
      </c>
      <c r="B321">
        <v>-5.9500312724827502</v>
      </c>
    </row>
    <row r="322" spans="1:2" x14ac:dyDescent="0.25">
      <c r="A322">
        <v>-58</v>
      </c>
      <c r="B322">
        <v>-5.93622745285038</v>
      </c>
    </row>
    <row r="323" spans="1:2" x14ac:dyDescent="0.25">
      <c r="A323">
        <v>-57.9</v>
      </c>
      <c r="B323">
        <v>-5.9223998129825102</v>
      </c>
    </row>
    <row r="324" spans="1:2" x14ac:dyDescent="0.25">
      <c r="A324">
        <v>-57.8</v>
      </c>
      <c r="B324">
        <v>-5.9085482705273398</v>
      </c>
    </row>
    <row r="325" spans="1:2" x14ac:dyDescent="0.25">
      <c r="A325">
        <v>-57.7</v>
      </c>
      <c r="B325">
        <v>-5.8946727427052998</v>
      </c>
    </row>
    <row r="326" spans="1:2" x14ac:dyDescent="0.25">
      <c r="A326">
        <v>-57.6</v>
      </c>
      <c r="B326">
        <v>-5.8807731463060202</v>
      </c>
    </row>
    <row r="327" spans="1:2" x14ac:dyDescent="0.25">
      <c r="A327">
        <v>-57.5</v>
      </c>
      <c r="B327">
        <v>-5.8668493976854004</v>
      </c>
    </row>
    <row r="328" spans="1:2" x14ac:dyDescent="0.25">
      <c r="A328">
        <v>-57.4</v>
      </c>
      <c r="B328">
        <v>-5.8529014127625203</v>
      </c>
    </row>
    <row r="329" spans="1:2" x14ac:dyDescent="0.25">
      <c r="A329">
        <v>-57.3</v>
      </c>
      <c r="B329">
        <v>-5.8389291070166403</v>
      </c>
    </row>
    <row r="330" spans="1:2" x14ac:dyDescent="0.25">
      <c r="A330">
        <v>-57.2</v>
      </c>
      <c r="B330">
        <v>-5.8249323954841401</v>
      </c>
    </row>
    <row r="331" spans="1:2" x14ac:dyDescent="0.25">
      <c r="A331">
        <v>-57.1</v>
      </c>
      <c r="B331">
        <v>-5.8109111927553698</v>
      </c>
    </row>
    <row r="332" spans="1:2" x14ac:dyDescent="0.25">
      <c r="A332">
        <v>-57</v>
      </c>
      <c r="B332">
        <v>-5.7968654129715604</v>
      </c>
    </row>
    <row r="333" spans="1:2" x14ac:dyDescent="0.25">
      <c r="A333">
        <v>-56.9</v>
      </c>
      <c r="B333">
        <v>-5.7827949698216399</v>
      </c>
    </row>
    <row r="334" spans="1:2" x14ac:dyDescent="0.25">
      <c r="A334">
        <v>-56.8</v>
      </c>
      <c r="B334">
        <v>-5.7686997765391004</v>
      </c>
    </row>
    <row r="335" spans="1:2" x14ac:dyDescent="0.25">
      <c r="A335">
        <v>-56.7</v>
      </c>
      <c r="B335">
        <v>-5.7545797458987202</v>
      </c>
    </row>
    <row r="336" spans="1:2" x14ac:dyDescent="0.25">
      <c r="A336">
        <v>-56.6</v>
      </c>
      <c r="B336">
        <v>-5.7404347902133903</v>
      </c>
    </row>
    <row r="337" spans="1:2" x14ac:dyDescent="0.25">
      <c r="A337">
        <v>-56.5</v>
      </c>
      <c r="B337">
        <v>-5.7262648213307896</v>
      </c>
    </row>
    <row r="338" spans="1:2" x14ac:dyDescent="0.25">
      <c r="A338">
        <v>-56.4</v>
      </c>
      <c r="B338">
        <v>-5.7120697506301497</v>
      </c>
    </row>
    <row r="339" spans="1:2" x14ac:dyDescent="0.25">
      <c r="A339">
        <v>-56.3</v>
      </c>
      <c r="B339">
        <v>-5.6978494890188696</v>
      </c>
    </row>
    <row r="340" spans="1:2" x14ac:dyDescent="0.25">
      <c r="A340">
        <v>-56.2</v>
      </c>
      <c r="B340">
        <v>-5.6836039469291997</v>
      </c>
    </row>
    <row r="341" spans="1:2" x14ac:dyDescent="0.25">
      <c r="A341">
        <v>-56.1</v>
      </c>
      <c r="B341">
        <v>-5.66933303431483</v>
      </c>
    </row>
    <row r="342" spans="1:2" x14ac:dyDescent="0.25">
      <c r="A342">
        <v>-56</v>
      </c>
      <c r="B342">
        <v>-5.6550366606475304</v>
      </c>
    </row>
    <row r="343" spans="1:2" x14ac:dyDescent="0.25">
      <c r="A343">
        <v>-55.9</v>
      </c>
      <c r="B343">
        <v>-5.6407147349136002</v>
      </c>
    </row>
    <row r="344" spans="1:2" x14ac:dyDescent="0.25">
      <c r="A344">
        <v>-55.8</v>
      </c>
      <c r="B344">
        <v>-5.6263671656104997</v>
      </c>
    </row>
    <row r="345" spans="1:2" x14ac:dyDescent="0.25">
      <c r="A345">
        <v>-55.7</v>
      </c>
      <c r="B345">
        <v>-5.6119938607432998</v>
      </c>
    </row>
    <row r="346" spans="1:2" x14ac:dyDescent="0.25">
      <c r="A346">
        <v>-55.6</v>
      </c>
      <c r="B346">
        <v>-5.5975947278211198</v>
      </c>
    </row>
    <row r="347" spans="1:2" x14ac:dyDescent="0.25">
      <c r="A347">
        <v>-55.5</v>
      </c>
      <c r="B347">
        <v>-5.5831696738535896</v>
      </c>
    </row>
    <row r="348" spans="1:2" x14ac:dyDescent="0.25">
      <c r="A348">
        <v>-55.4</v>
      </c>
      <c r="B348">
        <v>-5.5687186053472297</v>
      </c>
    </row>
    <row r="349" spans="1:2" x14ac:dyDescent="0.25">
      <c r="A349">
        <v>-55.3</v>
      </c>
      <c r="B349">
        <v>-5.55424142830182</v>
      </c>
    </row>
    <row r="350" spans="1:2" x14ac:dyDescent="0.25">
      <c r="A350">
        <v>-55.2</v>
      </c>
      <c r="B350">
        <v>-5.5397380482067504</v>
      </c>
    </row>
    <row r="351" spans="1:2" x14ac:dyDescent="0.25">
      <c r="A351">
        <v>-55.1</v>
      </c>
      <c r="B351">
        <v>-5.5252083700372703</v>
      </c>
    </row>
    <row r="352" spans="1:2" x14ac:dyDescent="0.25">
      <c r="A352">
        <v>-55</v>
      </c>
      <c r="B352">
        <v>-5.5106522982508004</v>
      </c>
    </row>
    <row r="353" spans="1:2" x14ac:dyDescent="0.25">
      <c r="A353">
        <v>-54.9</v>
      </c>
      <c r="B353">
        <v>-5.4960697367831397</v>
      </c>
    </row>
    <row r="354" spans="1:2" x14ac:dyDescent="0.25">
      <c r="A354">
        <v>-54.8</v>
      </c>
      <c r="B354">
        <v>-5.4814605890446799</v>
      </c>
    </row>
    <row r="355" spans="1:2" x14ac:dyDescent="0.25">
      <c r="A355">
        <v>-54.7</v>
      </c>
      <c r="B355">
        <v>-5.4668247579165197</v>
      </c>
    </row>
    <row r="356" spans="1:2" x14ac:dyDescent="0.25">
      <c r="A356">
        <v>-54.6</v>
      </c>
      <c r="B356">
        <v>-5.4521621457466596</v>
      </c>
    </row>
    <row r="357" spans="1:2" x14ac:dyDescent="0.25">
      <c r="A357">
        <v>-54.5</v>
      </c>
      <c r="B357">
        <v>-5.4374726543460596</v>
      </c>
    </row>
    <row r="358" spans="1:2" x14ac:dyDescent="0.25">
      <c r="A358">
        <v>-54.4</v>
      </c>
      <c r="B358">
        <v>-5.4227561849846699</v>
      </c>
    </row>
    <row r="359" spans="1:2" x14ac:dyDescent="0.25">
      <c r="A359">
        <v>-54.3</v>
      </c>
      <c r="B359">
        <v>-5.4080126383874703</v>
      </c>
    </row>
    <row r="360" spans="1:2" x14ac:dyDescent="0.25">
      <c r="A360">
        <v>-54.2</v>
      </c>
      <c r="B360">
        <v>-5.3932419147304804</v>
      </c>
    </row>
    <row r="361" spans="1:2" x14ac:dyDescent="0.25">
      <c r="A361">
        <v>-54.1</v>
      </c>
      <c r="B361">
        <v>-5.3784439136366498</v>
      </c>
    </row>
    <row r="362" spans="1:2" x14ac:dyDescent="0.25">
      <c r="A362">
        <v>-54</v>
      </c>
      <c r="B362">
        <v>-5.3636185341718203</v>
      </c>
    </row>
    <row r="363" spans="1:2" x14ac:dyDescent="0.25">
      <c r="A363">
        <v>-53.9</v>
      </c>
      <c r="B363">
        <v>-5.3487656748405499</v>
      </c>
    </row>
    <row r="364" spans="1:2" x14ac:dyDescent="0.25">
      <c r="A364">
        <v>-53.8</v>
      </c>
      <c r="B364">
        <v>-5.3338852335819604</v>
      </c>
    </row>
    <row r="365" spans="1:2" x14ac:dyDescent="0.25">
      <c r="A365">
        <v>-53.7</v>
      </c>
      <c r="B365">
        <v>-5.3189771077655399</v>
      </c>
    </row>
    <row r="366" spans="1:2" x14ac:dyDescent="0.25">
      <c r="A366">
        <v>-53.6</v>
      </c>
      <c r="B366">
        <v>-5.3040411941868797</v>
      </c>
    </row>
    <row r="367" spans="1:2" x14ac:dyDescent="0.25">
      <c r="A367">
        <v>-53.5</v>
      </c>
      <c r="B367">
        <v>-5.2890773890634</v>
      </c>
    </row>
    <row r="368" spans="1:2" x14ac:dyDescent="0.25">
      <c r="A368">
        <v>-53.4</v>
      </c>
      <c r="B368">
        <v>-5.2740855880300099</v>
      </c>
    </row>
    <row r="369" spans="1:2" x14ac:dyDescent="0.25">
      <c r="A369">
        <v>-53.3</v>
      </c>
      <c r="B369">
        <v>-5.2590656861347602</v>
      </c>
    </row>
    <row r="370" spans="1:2" x14ac:dyDescent="0.25">
      <c r="A370">
        <v>-53.2</v>
      </c>
      <c r="B370">
        <v>-5.2440175778344198</v>
      </c>
    </row>
    <row r="371" spans="1:2" x14ac:dyDescent="0.25">
      <c r="A371">
        <v>-53.1</v>
      </c>
      <c r="B371">
        <v>-5.2289411569900004</v>
      </c>
    </row>
    <row r="372" spans="1:2" x14ac:dyDescent="0.25">
      <c r="A372">
        <v>-53</v>
      </c>
      <c r="B372">
        <v>-5.2138363168623396</v>
      </c>
    </row>
    <row r="373" spans="1:2" x14ac:dyDescent="0.25">
      <c r="A373">
        <v>-52.9</v>
      </c>
      <c r="B373">
        <v>-5.1987029501074797</v>
      </c>
    </row>
    <row r="374" spans="1:2" x14ac:dyDescent="0.25">
      <c r="A374">
        <v>-52.8</v>
      </c>
      <c r="B374">
        <v>-5.1835409487721602</v>
      </c>
    </row>
    <row r="375" spans="1:2" x14ac:dyDescent="0.25">
      <c r="A375">
        <v>-52.7</v>
      </c>
      <c r="B375">
        <v>-5.1683502042891396</v>
      </c>
    </row>
    <row r="376" spans="1:2" x14ac:dyDescent="0.25">
      <c r="A376">
        <v>-52.6</v>
      </c>
      <c r="B376">
        <v>-5.1531306074725904</v>
      </c>
    </row>
    <row r="377" spans="1:2" x14ac:dyDescent="0.25">
      <c r="A377">
        <v>-52.5</v>
      </c>
      <c r="B377">
        <v>-5.1378820485133296</v>
      </c>
    </row>
    <row r="378" spans="1:2" x14ac:dyDescent="0.25">
      <c r="A378">
        <v>-52.4</v>
      </c>
      <c r="B378">
        <v>-5.1226044169740996</v>
      </c>
    </row>
    <row r="379" spans="1:2" x14ac:dyDescent="0.25">
      <c r="A379">
        <v>-52.3</v>
      </c>
      <c r="B379">
        <v>-5.10729760178479</v>
      </c>
    </row>
    <row r="380" spans="1:2" x14ac:dyDescent="0.25">
      <c r="A380">
        <v>-52.2</v>
      </c>
      <c r="B380">
        <v>-5.0919614912375399</v>
      </c>
    </row>
    <row r="381" spans="1:2" x14ac:dyDescent="0.25">
      <c r="A381">
        <v>-52.1</v>
      </c>
      <c r="B381">
        <v>-5.0765959729818704</v>
      </c>
    </row>
    <row r="382" spans="1:2" x14ac:dyDescent="0.25">
      <c r="A382">
        <v>-52</v>
      </c>
      <c r="B382">
        <v>-5.0612009340197703</v>
      </c>
    </row>
    <row r="383" spans="1:2" x14ac:dyDescent="0.25">
      <c r="A383">
        <v>-51.9</v>
      </c>
      <c r="B383">
        <v>-5.04577626070067</v>
      </c>
    </row>
    <row r="384" spans="1:2" x14ac:dyDescent="0.25">
      <c r="A384">
        <v>-51.8</v>
      </c>
      <c r="B384">
        <v>-5.0303218387164401</v>
      </c>
    </row>
    <row r="385" spans="1:2" x14ac:dyDescent="0.25">
      <c r="A385">
        <v>-51.7</v>
      </c>
      <c r="B385">
        <v>-5.0148375530962799</v>
      </c>
    </row>
    <row r="386" spans="1:2" x14ac:dyDescent="0.25">
      <c r="A386">
        <v>-51.6</v>
      </c>
      <c r="B386">
        <v>-4.9993232882016096</v>
      </c>
    </row>
    <row r="387" spans="1:2" x14ac:dyDescent="0.25">
      <c r="A387">
        <v>-51.5</v>
      </c>
      <c r="B387">
        <v>-4.9837789277208699</v>
      </c>
    </row>
    <row r="388" spans="1:2" x14ac:dyDescent="0.25">
      <c r="A388">
        <v>-51.4</v>
      </c>
      <c r="B388">
        <v>-4.96820435466433</v>
      </c>
    </row>
    <row r="389" spans="1:2" x14ac:dyDescent="0.25">
      <c r="A389">
        <v>-51.3</v>
      </c>
      <c r="B389">
        <v>-4.9525994513587097</v>
      </c>
    </row>
    <row r="390" spans="1:2" x14ac:dyDescent="0.25">
      <c r="A390">
        <v>-51.2</v>
      </c>
      <c r="B390">
        <v>-4.9369640994419797</v>
      </c>
    </row>
    <row r="391" spans="1:2" x14ac:dyDescent="0.25">
      <c r="A391">
        <v>-51.1</v>
      </c>
      <c r="B391">
        <v>-4.9212981798578701</v>
      </c>
    </row>
    <row r="392" spans="1:2" x14ac:dyDescent="0.25">
      <c r="A392">
        <v>-51</v>
      </c>
      <c r="B392">
        <v>-4.9056015728504603</v>
      </c>
    </row>
    <row r="393" spans="1:2" x14ac:dyDescent="0.25">
      <c r="A393">
        <v>-50.9</v>
      </c>
      <c r="B393">
        <v>-4.8898741579587002</v>
      </c>
    </row>
    <row r="394" spans="1:2" x14ac:dyDescent="0.25">
      <c r="A394">
        <v>-50.8</v>
      </c>
      <c r="B394">
        <v>-4.87411581401087</v>
      </c>
    </row>
    <row r="395" spans="1:2" x14ac:dyDescent="0.25">
      <c r="A395">
        <v>-50.7</v>
      </c>
      <c r="B395">
        <v>-4.8583264191189102</v>
      </c>
    </row>
    <row r="396" spans="1:2" x14ac:dyDescent="0.25">
      <c r="A396">
        <v>-50.6</v>
      </c>
      <c r="B396">
        <v>-4.8425058506728798</v>
      </c>
    </row>
    <row r="397" spans="1:2" x14ac:dyDescent="0.25">
      <c r="A397">
        <v>-50.5</v>
      </c>
      <c r="B397">
        <v>-4.8266539853351604</v>
      </c>
    </row>
    <row r="398" spans="1:2" x14ac:dyDescent="0.25">
      <c r="A398">
        <v>-50.4</v>
      </c>
      <c r="B398">
        <v>-4.8107706990346797</v>
      </c>
    </row>
    <row r="399" spans="1:2" x14ac:dyDescent="0.25">
      <c r="A399">
        <v>-50.3</v>
      </c>
      <c r="B399">
        <v>-4.7948558669611501</v>
      </c>
    </row>
    <row r="400" spans="1:2" x14ac:dyDescent="0.25">
      <c r="A400">
        <v>-50.2</v>
      </c>
      <c r="B400">
        <v>-4.7789093635591202</v>
      </c>
    </row>
    <row r="401" spans="1:2" x14ac:dyDescent="0.25">
      <c r="A401">
        <v>-50.1</v>
      </c>
      <c r="B401">
        <v>-4.7629310625220898</v>
      </c>
    </row>
    <row r="402" spans="1:2" x14ac:dyDescent="0.25">
      <c r="A402">
        <v>-50</v>
      </c>
      <c r="B402">
        <v>-4.7469208367864297</v>
      </c>
    </row>
    <row r="403" spans="1:2" x14ac:dyDescent="0.25">
      <c r="A403">
        <v>-49.9</v>
      </c>
      <c r="B403">
        <v>-4.7308785585254096</v>
      </c>
    </row>
    <row r="404" spans="1:2" x14ac:dyDescent="0.25">
      <c r="A404">
        <v>-49.8</v>
      </c>
      <c r="B404">
        <v>-4.7148040991430102</v>
      </c>
    </row>
    <row r="405" spans="1:2" x14ac:dyDescent="0.25">
      <c r="A405">
        <v>-49.7</v>
      </c>
      <c r="B405">
        <v>-4.6986973292677501</v>
      </c>
    </row>
    <row r="406" spans="1:2" x14ac:dyDescent="0.25">
      <c r="A406">
        <v>-49.6</v>
      </c>
      <c r="B406">
        <v>-4.68255811874646</v>
      </c>
    </row>
    <row r="407" spans="1:2" x14ac:dyDescent="0.25">
      <c r="A407">
        <v>-49.5</v>
      </c>
      <c r="B407">
        <v>-4.6663863366379603</v>
      </c>
    </row>
    <row r="408" spans="1:2" x14ac:dyDescent="0.25">
      <c r="A408">
        <v>-49.4</v>
      </c>
      <c r="B408">
        <v>-4.6501818512066597</v>
      </c>
    </row>
    <row r="409" spans="1:2" x14ac:dyDescent="0.25">
      <c r="A409">
        <v>-49.3</v>
      </c>
      <c r="B409">
        <v>-4.6339445299161799</v>
      </c>
    </row>
    <row r="410" spans="1:2" x14ac:dyDescent="0.25">
      <c r="A410">
        <v>-49.2</v>
      </c>
      <c r="B410">
        <v>-4.6176742394227803</v>
      </c>
    </row>
    <row r="411" spans="1:2" x14ac:dyDescent="0.25">
      <c r="A411">
        <v>-49.1</v>
      </c>
      <c r="B411">
        <v>-4.6013708455688302</v>
      </c>
    </row>
    <row r="412" spans="1:2" x14ac:dyDescent="0.25">
      <c r="A412">
        <v>-49</v>
      </c>
      <c r="B412">
        <v>-4.5850342133761801</v>
      </c>
    </row>
    <row r="413" spans="1:2" x14ac:dyDescent="0.25">
      <c r="A413">
        <v>-48.9</v>
      </c>
      <c r="B413">
        <v>-4.5686642070394097</v>
      </c>
    </row>
    <row r="414" spans="1:2" x14ac:dyDescent="0.25">
      <c r="A414">
        <v>-48.8</v>
      </c>
      <c r="B414">
        <v>-4.5522606899191</v>
      </c>
    </row>
    <row r="415" spans="1:2" x14ac:dyDescent="0.25">
      <c r="A415">
        <v>-48.7</v>
      </c>
      <c r="B415">
        <v>-4.5358235245349796</v>
      </c>
    </row>
    <row r="416" spans="1:2" x14ac:dyDescent="0.25">
      <c r="A416">
        <v>-48.6</v>
      </c>
      <c r="B416">
        <v>-4.5193525725589803</v>
      </c>
    </row>
    <row r="417" spans="1:2" x14ac:dyDescent="0.25">
      <c r="A417">
        <v>-48.5</v>
      </c>
      <c r="B417">
        <v>-4.5028476948082901</v>
      </c>
    </row>
    <row r="418" spans="1:2" x14ac:dyDescent="0.25">
      <c r="A418">
        <v>-48.4</v>
      </c>
      <c r="B418">
        <v>-4.4863087512382904</v>
      </c>
    </row>
    <row r="419" spans="1:2" x14ac:dyDescent="0.25">
      <c r="A419">
        <v>-48.3</v>
      </c>
      <c r="B419">
        <v>-4.4697356009354099</v>
      </c>
    </row>
    <row r="420" spans="1:2" x14ac:dyDescent="0.25">
      <c r="A420">
        <v>-48.2</v>
      </c>
      <c r="B420">
        <v>-4.4531281021099201</v>
      </c>
    </row>
    <row r="421" spans="1:2" x14ac:dyDescent="0.25">
      <c r="A421">
        <v>-48.1</v>
      </c>
      <c r="B421">
        <v>-4.4364861120886898</v>
      </c>
    </row>
    <row r="422" spans="1:2" x14ac:dyDescent="0.25">
      <c r="A422">
        <v>-48</v>
      </c>
      <c r="B422">
        <v>-4.4198094873077798</v>
      </c>
    </row>
    <row r="423" spans="1:2" x14ac:dyDescent="0.25">
      <c r="A423">
        <v>-47.9</v>
      </c>
      <c r="B423">
        <v>-4.4030980833050704</v>
      </c>
    </row>
    <row r="424" spans="1:2" x14ac:dyDescent="0.25">
      <c r="A424">
        <v>-47.8</v>
      </c>
      <c r="B424">
        <v>-4.38635175471269</v>
      </c>
    </row>
    <row r="425" spans="1:2" x14ac:dyDescent="0.25">
      <c r="A425">
        <v>-47.7</v>
      </c>
      <c r="B425">
        <v>-4.3695703552494898</v>
      </c>
    </row>
    <row r="426" spans="1:2" x14ac:dyDescent="0.25">
      <c r="A426">
        <v>-47.6</v>
      </c>
      <c r="B426">
        <v>-4.3527537377133196</v>
      </c>
    </row>
    <row r="427" spans="1:2" x14ac:dyDescent="0.25">
      <c r="A427">
        <v>-47.5</v>
      </c>
      <c r="B427">
        <v>-4.33590175397332</v>
      </c>
    </row>
    <row r="428" spans="1:2" x14ac:dyDescent="0.25">
      <c r="A428">
        <v>-47.4</v>
      </c>
      <c r="B428">
        <v>-4.3190142549620898</v>
      </c>
    </row>
    <row r="429" spans="1:2" x14ac:dyDescent="0.25">
      <c r="A429">
        <v>-47.3</v>
      </c>
      <c r="B429">
        <v>-4.3020910906677399</v>
      </c>
    </row>
    <row r="430" spans="1:2" x14ac:dyDescent="0.25">
      <c r="A430">
        <v>-47.2</v>
      </c>
      <c r="B430">
        <v>-4.2851321101259598</v>
      </c>
    </row>
    <row r="431" spans="1:2" x14ac:dyDescent="0.25">
      <c r="A431">
        <v>-47.1</v>
      </c>
      <c r="B431">
        <v>-4.2681371614118699</v>
      </c>
    </row>
    <row r="432" spans="1:2" x14ac:dyDescent="0.25">
      <c r="A432">
        <v>-47</v>
      </c>
      <c r="B432">
        <v>-4.2511060916319101</v>
      </c>
    </row>
    <row r="433" spans="1:2" x14ac:dyDescent="0.25">
      <c r="A433">
        <v>-46.9</v>
      </c>
      <c r="B433">
        <v>-4.2340387469155303</v>
      </c>
    </row>
    <row r="434" spans="1:2" x14ac:dyDescent="0.25">
      <c r="A434">
        <v>-46.8</v>
      </c>
      <c r="B434">
        <v>-4.2169349724069303</v>
      </c>
    </row>
    <row r="435" spans="1:2" x14ac:dyDescent="0.25">
      <c r="A435">
        <v>-46.7</v>
      </c>
      <c r="B435">
        <v>-4.19979461225652</v>
      </c>
    </row>
    <row r="436" spans="1:2" x14ac:dyDescent="0.25">
      <c r="A436">
        <v>-46.6</v>
      </c>
      <c r="B436">
        <v>-4.1826175096125304</v>
      </c>
    </row>
    <row r="437" spans="1:2" x14ac:dyDescent="0.25">
      <c r="A437">
        <v>-46.5</v>
      </c>
      <c r="B437">
        <v>-4.1654035066122601</v>
      </c>
    </row>
    <row r="438" spans="1:2" x14ac:dyDescent="0.25">
      <c r="A438">
        <v>-46.4</v>
      </c>
      <c r="B438">
        <v>-4.1481524443735003</v>
      </c>
    </row>
    <row r="439" spans="1:2" x14ac:dyDescent="0.25">
      <c r="A439">
        <v>-46.3</v>
      </c>
      <c r="B439">
        <v>-4.1308641629856302</v>
      </c>
    </row>
    <row r="440" spans="1:2" x14ac:dyDescent="0.25">
      <c r="A440">
        <v>-46.2</v>
      </c>
      <c r="B440">
        <v>-4.1135385015008099</v>
      </c>
    </row>
    <row r="441" spans="1:2" x14ac:dyDescent="0.25">
      <c r="A441">
        <v>-46.1</v>
      </c>
      <c r="B441">
        <v>-4.09617529792492</v>
      </c>
    </row>
    <row r="442" spans="1:2" x14ac:dyDescent="0.25">
      <c r="A442">
        <v>-46</v>
      </c>
      <c r="B442">
        <v>-4.07877438920851</v>
      </c>
    </row>
    <row r="443" spans="1:2" x14ac:dyDescent="0.25">
      <c r="A443">
        <v>-45.9</v>
      </c>
      <c r="B443">
        <v>-4.0613356112376202</v>
      </c>
    </row>
    <row r="444" spans="1:2" x14ac:dyDescent="0.25">
      <c r="A444">
        <v>-45.8</v>
      </c>
      <c r="B444">
        <v>-4.0438587988244503</v>
      </c>
    </row>
    <row r="445" spans="1:2" x14ac:dyDescent="0.25">
      <c r="A445">
        <v>-45.7</v>
      </c>
      <c r="B445">
        <v>-4.02634378569803</v>
      </c>
    </row>
    <row r="446" spans="1:2" x14ac:dyDescent="0.25">
      <c r="A446">
        <v>-45.6</v>
      </c>
      <c r="B446">
        <v>-4.0087904044946701</v>
      </c>
    </row>
    <row r="447" spans="1:2" x14ac:dyDescent="0.25">
      <c r="A447">
        <v>-45.5</v>
      </c>
      <c r="B447">
        <v>-3.9911984867484298</v>
      </c>
    </row>
    <row r="448" spans="1:2" x14ac:dyDescent="0.25">
      <c r="A448">
        <v>-45.4</v>
      </c>
      <c r="B448">
        <v>-3.97356786288133</v>
      </c>
    </row>
    <row r="449" spans="1:2" x14ac:dyDescent="0.25">
      <c r="A449">
        <v>-45.3</v>
      </c>
      <c r="B449">
        <v>-3.9558983621936501</v>
      </c>
    </row>
    <row r="450" spans="1:2" x14ac:dyDescent="0.25">
      <c r="A450">
        <v>-45.2</v>
      </c>
      <c r="B450">
        <v>-3.9381898128539099</v>
      </c>
    </row>
    <row r="451" spans="1:2" x14ac:dyDescent="0.25">
      <c r="A451">
        <v>-45.1</v>
      </c>
      <c r="B451">
        <v>-3.9204420418889101</v>
      </c>
    </row>
    <row r="452" spans="1:2" x14ac:dyDescent="0.25">
      <c r="A452">
        <v>-45</v>
      </c>
      <c r="B452">
        <v>-3.9026548751735799</v>
      </c>
    </row>
    <row r="453" spans="1:2" x14ac:dyDescent="0.25">
      <c r="A453">
        <v>-44.9</v>
      </c>
      <c r="B453">
        <v>-3.8848281374207301</v>
      </c>
    </row>
    <row r="454" spans="1:2" x14ac:dyDescent="0.25">
      <c r="A454">
        <v>-44.8</v>
      </c>
      <c r="B454">
        <v>-3.86696165217064</v>
      </c>
    </row>
    <row r="455" spans="1:2" x14ac:dyDescent="0.25">
      <c r="A455">
        <v>-44.7</v>
      </c>
      <c r="B455">
        <v>-3.8490552417806598</v>
      </c>
    </row>
    <row r="456" spans="1:2" x14ac:dyDescent="0.25">
      <c r="A456">
        <v>-44.6</v>
      </c>
      <c r="B456">
        <v>-3.8311087274145401</v>
      </c>
    </row>
    <row r="457" spans="1:2" x14ac:dyDescent="0.25">
      <c r="A457">
        <v>-44.5</v>
      </c>
      <c r="B457">
        <v>-3.8131219290317802</v>
      </c>
    </row>
    <row r="458" spans="1:2" x14ac:dyDescent="0.25">
      <c r="A458">
        <v>-44.4</v>
      </c>
      <c r="B458">
        <v>-3.7950946653767001</v>
      </c>
    </row>
    <row r="459" spans="1:2" x14ac:dyDescent="0.25">
      <c r="A459">
        <v>-44.3</v>
      </c>
      <c r="B459">
        <v>-3.7770267539676001</v>
      </c>
    </row>
    <row r="460" spans="1:2" x14ac:dyDescent="0.25">
      <c r="A460">
        <v>-44.2</v>
      </c>
      <c r="B460">
        <v>-3.75891801108556</v>
      </c>
    </row>
    <row r="461" spans="1:2" x14ac:dyDescent="0.25">
      <c r="A461">
        <v>-44.1</v>
      </c>
      <c r="B461">
        <v>-3.74076825176334</v>
      </c>
    </row>
    <row r="462" spans="1:2" x14ac:dyDescent="0.25">
      <c r="A462">
        <v>-44</v>
      </c>
      <c r="B462">
        <v>-3.7225772897739202</v>
      </c>
    </row>
    <row r="463" spans="1:2" x14ac:dyDescent="0.25">
      <c r="A463">
        <v>-43.9</v>
      </c>
      <c r="B463">
        <v>-3.7043449376191599</v>
      </c>
    </row>
    <row r="464" spans="1:2" x14ac:dyDescent="0.25">
      <c r="A464">
        <v>-43.8</v>
      </c>
      <c r="B464">
        <v>-3.6860710065181399</v>
      </c>
    </row>
    <row r="465" spans="1:2" x14ac:dyDescent="0.25">
      <c r="A465">
        <v>-43.7</v>
      </c>
      <c r="B465">
        <v>-3.6677553063953998</v>
      </c>
    </row>
    <row r="466" spans="1:2" x14ac:dyDescent="0.25">
      <c r="A466">
        <v>-43.6</v>
      </c>
      <c r="B466">
        <v>-3.6493976458691701</v>
      </c>
    </row>
    <row r="467" spans="1:2" x14ac:dyDescent="0.25">
      <c r="A467">
        <v>-43.5</v>
      </c>
      <c r="B467">
        <v>-3.6309978322392999</v>
      </c>
    </row>
    <row r="468" spans="1:2" x14ac:dyDescent="0.25">
      <c r="A468">
        <v>-43.4</v>
      </c>
      <c r="B468">
        <v>-3.6125556714751199</v>
      </c>
    </row>
    <row r="469" spans="1:2" x14ac:dyDescent="0.25">
      <c r="A469">
        <v>-43.3</v>
      </c>
      <c r="B469">
        <v>-3.5940709682032099</v>
      </c>
    </row>
    <row r="470" spans="1:2" x14ac:dyDescent="0.25">
      <c r="A470">
        <v>-43.2</v>
      </c>
      <c r="B470">
        <v>-3.5755435256949402</v>
      </c>
    </row>
    <row r="471" spans="1:2" x14ac:dyDescent="0.25">
      <c r="A471">
        <v>-43.1</v>
      </c>
      <c r="B471">
        <v>-3.5569731458539402</v>
      </c>
    </row>
    <row r="472" spans="1:2" x14ac:dyDescent="0.25">
      <c r="A472">
        <v>-43</v>
      </c>
      <c r="B472">
        <v>-3.5383596292033701</v>
      </c>
    </row>
    <row r="473" spans="1:2" x14ac:dyDescent="0.25">
      <c r="A473">
        <v>-42.9</v>
      </c>
      <c r="B473">
        <v>-3.51970277487306</v>
      </c>
    </row>
    <row r="474" spans="1:2" x14ac:dyDescent="0.25">
      <c r="A474">
        <v>-42.8</v>
      </c>
      <c r="B474">
        <v>-3.5010023805865198</v>
      </c>
    </row>
    <row r="475" spans="1:2" x14ac:dyDescent="0.25">
      <c r="A475">
        <v>-42.7</v>
      </c>
      <c r="B475">
        <v>-3.48225824264776</v>
      </c>
    </row>
    <row r="476" spans="1:2" x14ac:dyDescent="0.25">
      <c r="A476">
        <v>-42.6</v>
      </c>
      <c r="B476">
        <v>-3.4634701559280101</v>
      </c>
    </row>
    <row r="477" spans="1:2" x14ac:dyDescent="0.25">
      <c r="A477">
        <v>-42.5</v>
      </c>
      <c r="B477">
        <v>-3.4446379138522198</v>
      </c>
    </row>
    <row r="478" spans="1:2" x14ac:dyDescent="0.25">
      <c r="A478">
        <v>-42.4</v>
      </c>
      <c r="B478">
        <v>-3.4257613083854599</v>
      </c>
    </row>
    <row r="479" spans="1:2" x14ac:dyDescent="0.25">
      <c r="A479">
        <v>-42.3</v>
      </c>
      <c r="B479">
        <v>-3.40684013001907</v>
      </c>
    </row>
    <row r="480" spans="1:2" x14ac:dyDescent="0.25">
      <c r="A480">
        <v>-42.2</v>
      </c>
      <c r="B480">
        <v>-3.3878741677567898</v>
      </c>
    </row>
    <row r="481" spans="1:2" x14ac:dyDescent="0.25">
      <c r="A481">
        <v>-42.1</v>
      </c>
      <c r="B481">
        <v>-3.3688632091006099</v>
      </c>
    </row>
    <row r="482" spans="1:2" x14ac:dyDescent="0.25">
      <c r="A482">
        <v>-42</v>
      </c>
      <c r="B482">
        <v>-3.3498070400364401</v>
      </c>
    </row>
    <row r="483" spans="1:2" x14ac:dyDescent="0.25">
      <c r="A483">
        <v>-41.9</v>
      </c>
      <c r="B483">
        <v>-3.3307054450197402</v>
      </c>
    </row>
    <row r="484" spans="1:2" x14ac:dyDescent="0.25">
      <c r="A484">
        <v>-41.8</v>
      </c>
      <c r="B484">
        <v>-3.31155820696081</v>
      </c>
    </row>
    <row r="485" spans="1:2" x14ac:dyDescent="0.25">
      <c r="A485">
        <v>-41.7</v>
      </c>
      <c r="B485">
        <v>-3.29236510721003</v>
      </c>
    </row>
    <row r="486" spans="1:2" x14ac:dyDescent="0.25">
      <c r="A486">
        <v>-41.6</v>
      </c>
      <c r="B486">
        <v>-3.2731259255428902</v>
      </c>
    </row>
    <row r="487" spans="1:2" x14ac:dyDescent="0.25">
      <c r="A487">
        <v>-41.5</v>
      </c>
      <c r="B487">
        <v>-3.2538404401447698</v>
      </c>
    </row>
    <row r="488" spans="1:2" x14ac:dyDescent="0.25">
      <c r="A488">
        <v>-41.4</v>
      </c>
      <c r="B488">
        <v>-3.2345084275956699</v>
      </c>
    </row>
    <row r="489" spans="1:2" x14ac:dyDescent="0.25">
      <c r="A489">
        <v>-41.3</v>
      </c>
      <c r="B489">
        <v>-3.2151296628546202</v>
      </c>
    </row>
    <row r="490" spans="1:2" x14ac:dyDescent="0.25">
      <c r="A490">
        <v>-41.2</v>
      </c>
      <c r="B490">
        <v>-3.1957039192439902</v>
      </c>
    </row>
    <row r="491" spans="1:2" x14ac:dyDescent="0.25">
      <c r="A491">
        <v>-41.1</v>
      </c>
      <c r="B491">
        <v>-3.1762309684335901</v>
      </c>
    </row>
    <row r="492" spans="1:2" x14ac:dyDescent="0.25">
      <c r="A492">
        <v>-41</v>
      </c>
      <c r="B492">
        <v>-3.1567105804245399</v>
      </c>
    </row>
    <row r="493" spans="1:2" x14ac:dyDescent="0.25">
      <c r="A493">
        <v>-40.9</v>
      </c>
      <c r="B493">
        <v>-3.1371425235329702</v>
      </c>
    </row>
    <row r="494" spans="1:2" x14ac:dyDescent="0.25">
      <c r="A494">
        <v>-40.799999999999997</v>
      </c>
      <c r="B494">
        <v>-3.1175265643735801</v>
      </c>
    </row>
    <row r="495" spans="1:2" x14ac:dyDescent="0.25">
      <c r="A495">
        <v>-40.700000000000003</v>
      </c>
      <c r="B495">
        <v>-3.0978624678428401</v>
      </c>
    </row>
    <row r="496" spans="1:2" x14ac:dyDescent="0.25">
      <c r="A496">
        <v>-40.6</v>
      </c>
      <c r="B496">
        <v>-3.07814999710215</v>
      </c>
    </row>
    <row r="497" spans="1:2" x14ac:dyDescent="0.25">
      <c r="A497">
        <v>-40.5</v>
      </c>
      <c r="B497">
        <v>-3.0583889135607398</v>
      </c>
    </row>
    <row r="498" spans="1:2" x14ac:dyDescent="0.25">
      <c r="A498">
        <v>-40.4</v>
      </c>
      <c r="B498">
        <v>-3.0385789768582701</v>
      </c>
    </row>
    <row r="499" spans="1:2" x14ac:dyDescent="0.25">
      <c r="A499">
        <v>-40.299999999999997</v>
      </c>
      <c r="B499">
        <v>-3.0187199448473598</v>
      </c>
    </row>
    <row r="500" spans="1:2" x14ac:dyDescent="0.25">
      <c r="A500">
        <v>-40.200000000000003</v>
      </c>
      <c r="B500">
        <v>-2.9988115735758001</v>
      </c>
    </row>
    <row r="501" spans="1:2" x14ac:dyDescent="0.25">
      <c r="A501">
        <v>-40.1</v>
      </c>
      <c r="B501">
        <v>-2.9788536172685398</v>
      </c>
    </row>
    <row r="502" spans="1:2" x14ac:dyDescent="0.25">
      <c r="A502">
        <v>-40</v>
      </c>
      <c r="B502">
        <v>-2.95884582830955</v>
      </c>
    </row>
    <row r="503" spans="1:2" x14ac:dyDescent="0.25">
      <c r="A503">
        <v>-39.9</v>
      </c>
      <c r="B503">
        <v>-2.93878795722333</v>
      </c>
    </row>
    <row r="504" spans="1:2" x14ac:dyDescent="0.25">
      <c r="A504">
        <v>-39.799999999999997</v>
      </c>
      <c r="B504">
        <v>-2.91867975265628</v>
      </c>
    </row>
    <row r="505" spans="1:2" x14ac:dyDescent="0.25">
      <c r="A505">
        <v>-39.700000000000003</v>
      </c>
      <c r="B505">
        <v>-2.8985209613577898</v>
      </c>
    </row>
    <row r="506" spans="1:2" x14ac:dyDescent="0.25">
      <c r="A506">
        <v>-39.6</v>
      </c>
      <c r="B506">
        <v>-2.8783113281610699</v>
      </c>
    </row>
    <row r="507" spans="1:2" x14ac:dyDescent="0.25">
      <c r="A507">
        <v>-39.5</v>
      </c>
      <c r="B507">
        <v>-2.8580505959638498</v>
      </c>
    </row>
    <row r="508" spans="1:2" x14ac:dyDescent="0.25">
      <c r="A508">
        <v>-39.4</v>
      </c>
      <c r="B508">
        <v>-2.8377385057086602</v>
      </c>
    </row>
    <row r="509" spans="1:2" x14ac:dyDescent="0.25">
      <c r="A509">
        <v>-39.299999999999997</v>
      </c>
      <c r="B509">
        <v>-2.81737479636302</v>
      </c>
    </row>
    <row r="510" spans="1:2" x14ac:dyDescent="0.25">
      <c r="A510">
        <v>-39.200000000000003</v>
      </c>
      <c r="B510">
        <v>-2.7969592048992999</v>
      </c>
    </row>
    <row r="511" spans="1:2" x14ac:dyDescent="0.25">
      <c r="A511">
        <v>-39.1</v>
      </c>
      <c r="B511">
        <v>-2.7764914662743099</v>
      </c>
    </row>
    <row r="512" spans="1:2" x14ac:dyDescent="0.25">
      <c r="A512">
        <v>-39</v>
      </c>
      <c r="B512">
        <v>-2.7559713134086898</v>
      </c>
    </row>
    <row r="513" spans="1:2" x14ac:dyDescent="0.25">
      <c r="A513">
        <v>-38.9</v>
      </c>
      <c r="B513">
        <v>-2.7353984771659698</v>
      </c>
    </row>
    <row r="514" spans="1:2" x14ac:dyDescent="0.25">
      <c r="A514">
        <v>-38.799999999999997</v>
      </c>
      <c r="B514">
        <v>-2.7147726863314099</v>
      </c>
    </row>
    <row r="515" spans="1:2" x14ac:dyDescent="0.25">
      <c r="A515">
        <v>-38.700000000000003</v>
      </c>
      <c r="B515">
        <v>-2.69409366759053</v>
      </c>
    </row>
    <row r="516" spans="1:2" x14ac:dyDescent="0.25">
      <c r="A516">
        <v>-38.6</v>
      </c>
      <c r="B516">
        <v>-2.67336114550739</v>
      </c>
    </row>
    <row r="517" spans="1:2" x14ac:dyDescent="0.25">
      <c r="A517">
        <v>-38.5</v>
      </c>
      <c r="B517">
        <v>-2.6525748425025801</v>
      </c>
    </row>
    <row r="518" spans="1:2" x14ac:dyDescent="0.25">
      <c r="A518">
        <v>-38.4</v>
      </c>
      <c r="B518">
        <v>-2.6317344788309001</v>
      </c>
    </row>
    <row r="519" spans="1:2" x14ac:dyDescent="0.25">
      <c r="A519">
        <v>-38.299999999999997</v>
      </c>
      <c r="B519">
        <v>-2.6108397725588199</v>
      </c>
    </row>
    <row r="520" spans="1:2" x14ac:dyDescent="0.25">
      <c r="A520">
        <v>-38.200000000000003</v>
      </c>
      <c r="B520">
        <v>-2.5898904395415201</v>
      </c>
    </row>
    <row r="521" spans="1:2" x14ac:dyDescent="0.25">
      <c r="A521">
        <v>-38.1</v>
      </c>
      <c r="B521">
        <v>-2.5688861933997802</v>
      </c>
    </row>
    <row r="522" spans="1:2" x14ac:dyDescent="0.25">
      <c r="A522">
        <v>-38</v>
      </c>
      <c r="B522">
        <v>-2.5478267454964398</v>
      </c>
    </row>
    <row r="523" spans="1:2" x14ac:dyDescent="0.25">
      <c r="A523">
        <v>-37.9</v>
      </c>
      <c r="B523">
        <v>-2.52671180491261</v>
      </c>
    </row>
    <row r="524" spans="1:2" x14ac:dyDescent="0.25">
      <c r="A524">
        <v>-37.799999999999997</v>
      </c>
      <c r="B524">
        <v>-2.5055410784236001</v>
      </c>
    </row>
    <row r="525" spans="1:2" x14ac:dyDescent="0.25">
      <c r="A525">
        <v>-37.700000000000003</v>
      </c>
      <c r="B525">
        <v>-2.4843142704744001</v>
      </c>
    </row>
    <row r="526" spans="1:2" x14ac:dyDescent="0.25">
      <c r="A526">
        <v>-37.6</v>
      </c>
      <c r="B526">
        <v>-2.4630310831550299</v>
      </c>
    </row>
    <row r="527" spans="1:2" x14ac:dyDescent="0.25">
      <c r="A527">
        <v>-37.5</v>
      </c>
      <c r="B527">
        <v>-2.4416912161753501</v>
      </c>
    </row>
    <row r="528" spans="1:2" x14ac:dyDescent="0.25">
      <c r="A528">
        <v>-37.4</v>
      </c>
      <c r="B528">
        <v>-2.4202943668397099</v>
      </c>
    </row>
    <row r="529" spans="1:2" x14ac:dyDescent="0.25">
      <c r="A529">
        <v>-37.299999999999997</v>
      </c>
      <c r="B529">
        <v>-2.3988402300211802</v>
      </c>
    </row>
    <row r="530" spans="1:2" x14ac:dyDescent="0.25">
      <c r="A530">
        <v>-37.200000000000003</v>
      </c>
      <c r="B530">
        <v>-2.3773284981353799</v>
      </c>
    </row>
    <row r="531" spans="1:2" x14ac:dyDescent="0.25">
      <c r="A531">
        <v>-37.1</v>
      </c>
      <c r="B531">
        <v>-2.35575886111411</v>
      </c>
    </row>
    <row r="532" spans="1:2" x14ac:dyDescent="0.25">
      <c r="A532">
        <v>-37</v>
      </c>
      <c r="B532">
        <v>-2.3341310063784699</v>
      </c>
    </row>
    <row r="533" spans="1:2" x14ac:dyDescent="0.25">
      <c r="A533">
        <v>-36.9</v>
      </c>
      <c r="B533">
        <v>-2.3124446188116998</v>
      </c>
    </row>
    <row r="534" spans="1:2" x14ac:dyDescent="0.25">
      <c r="A534">
        <v>-36.799999999999997</v>
      </c>
      <c r="B534">
        <v>-2.2906993807316298</v>
      </c>
    </row>
    <row r="535" spans="1:2" x14ac:dyDescent="0.25">
      <c r="A535">
        <v>-36.700000000000003</v>
      </c>
      <c r="B535">
        <v>-2.2688949718627902</v>
      </c>
    </row>
    <row r="536" spans="1:2" x14ac:dyDescent="0.25">
      <c r="A536">
        <v>-36.6</v>
      </c>
      <c r="B536">
        <v>-2.24703106930802</v>
      </c>
    </row>
    <row r="537" spans="1:2" x14ac:dyDescent="0.25">
      <c r="A537">
        <v>-36.5</v>
      </c>
      <c r="B537">
        <v>-2.2251073475198999</v>
      </c>
    </row>
    <row r="538" spans="1:2" x14ac:dyDescent="0.25">
      <c r="A538">
        <v>-36.4</v>
      </c>
      <c r="B538">
        <v>-2.2031234782715501</v>
      </c>
    </row>
    <row r="539" spans="1:2" x14ac:dyDescent="0.25">
      <c r="A539">
        <v>-36.299999999999997</v>
      </c>
      <c r="B539">
        <v>-2.1810791306272099</v>
      </c>
    </row>
    <row r="540" spans="1:2" x14ac:dyDescent="0.25">
      <c r="A540">
        <v>-36.200000000000003</v>
      </c>
      <c r="B540">
        <v>-2.1589739709123501</v>
      </c>
    </row>
    <row r="541" spans="1:2" x14ac:dyDescent="0.25">
      <c r="A541">
        <v>-36.1</v>
      </c>
      <c r="B541">
        <v>-2.1368076626833301</v>
      </c>
    </row>
    <row r="542" spans="1:2" x14ac:dyDescent="0.25">
      <c r="A542">
        <v>-36</v>
      </c>
      <c r="B542">
        <v>-2.1145798666967099</v>
      </c>
    </row>
    <row r="543" spans="1:2" x14ac:dyDescent="0.25">
      <c r="A543">
        <v>-35.9</v>
      </c>
      <c r="B543">
        <v>-2.0922902408780599</v>
      </c>
    </row>
    <row r="544" spans="1:2" x14ac:dyDescent="0.25">
      <c r="A544">
        <v>-35.799999999999997</v>
      </c>
      <c r="B544">
        <v>-2.0699384402904202</v>
      </c>
    </row>
    <row r="545" spans="1:2" x14ac:dyDescent="0.25">
      <c r="A545">
        <v>-35.700000000000003</v>
      </c>
      <c r="B545">
        <v>-2.04752411710224</v>
      </c>
    </row>
    <row r="546" spans="1:2" x14ac:dyDescent="0.25">
      <c r="A546">
        <v>-35.6</v>
      </c>
      <c r="B546">
        <v>-2.0250469205548902</v>
      </c>
    </row>
    <row r="547" spans="1:2" x14ac:dyDescent="0.25">
      <c r="A547">
        <v>-35.5</v>
      </c>
      <c r="B547">
        <v>-2.0025064969297799</v>
      </c>
    </row>
    <row r="548" spans="1:2" x14ac:dyDescent="0.25">
      <c r="A548">
        <v>-35.4</v>
      </c>
      <c r="B548">
        <v>-1.97990248951488</v>
      </c>
    </row>
    <row r="549" spans="1:2" x14ac:dyDescent="0.25">
      <c r="A549">
        <v>-35.299999999999997</v>
      </c>
      <c r="B549">
        <v>-1.95723453857093</v>
      </c>
    </row>
    <row r="550" spans="1:2" x14ac:dyDescent="0.25">
      <c r="A550">
        <v>-35.200000000000003</v>
      </c>
      <c r="B550">
        <v>-1.93450228129704</v>
      </c>
    </row>
    <row r="551" spans="1:2" x14ac:dyDescent="0.25">
      <c r="A551">
        <v>-35.1</v>
      </c>
      <c r="B551">
        <v>-1.91170535179585</v>
      </c>
    </row>
    <row r="552" spans="1:2" x14ac:dyDescent="0.25">
      <c r="A552">
        <v>-35</v>
      </c>
      <c r="B552">
        <v>-1.8888433810382099</v>
      </c>
    </row>
    <row r="553" spans="1:2" x14ac:dyDescent="0.25">
      <c r="A553">
        <v>-34.9</v>
      </c>
      <c r="B553">
        <v>-1.86591599682733</v>
      </c>
    </row>
    <row r="554" spans="1:2" x14ac:dyDescent="0.25">
      <c r="A554">
        <v>-34.799999999999997</v>
      </c>
      <c r="B554">
        <v>-1.84292282376242</v>
      </c>
    </row>
    <row r="555" spans="1:2" x14ac:dyDescent="0.25">
      <c r="A555">
        <v>-34.700000000000003</v>
      </c>
      <c r="B555">
        <v>-1.8198634832018199</v>
      </c>
    </row>
    <row r="556" spans="1:2" x14ac:dyDescent="0.25">
      <c r="A556">
        <v>-34.6</v>
      </c>
      <c r="B556">
        <v>-1.79673759322556</v>
      </c>
    </row>
    <row r="557" spans="1:2" x14ac:dyDescent="0.25">
      <c r="A557">
        <v>-34.5</v>
      </c>
      <c r="B557">
        <v>-1.7735447685974299</v>
      </c>
    </row>
    <row r="558" spans="1:2" x14ac:dyDescent="0.25">
      <c r="A558">
        <v>-34.4</v>
      </c>
      <c r="B558">
        <v>-1.7502846207264899</v>
      </c>
    </row>
    <row r="559" spans="1:2" x14ac:dyDescent="0.25">
      <c r="A559">
        <v>-34.299999999999997</v>
      </c>
      <c r="B559">
        <v>-1.7269567576279501</v>
      </c>
    </row>
    <row r="560" spans="1:2" x14ac:dyDescent="0.25">
      <c r="A560">
        <v>-34.200000000000003</v>
      </c>
      <c r="B560">
        <v>-1.7035607838836</v>
      </c>
    </row>
    <row r="561" spans="1:2" x14ac:dyDescent="0.25">
      <c r="A561">
        <v>-34.1</v>
      </c>
      <c r="B561">
        <v>-1.6800963006015199</v>
      </c>
    </row>
    <row r="562" spans="1:2" x14ac:dyDescent="0.25">
      <c r="A562">
        <v>-34</v>
      </c>
      <c r="B562">
        <v>-1.6565629053753499</v>
      </c>
    </row>
    <row r="563" spans="1:2" x14ac:dyDescent="0.25">
      <c r="A563">
        <v>-33.9</v>
      </c>
      <c r="B563">
        <v>-1.6329601922428301</v>
      </c>
    </row>
    <row r="564" spans="1:2" x14ac:dyDescent="0.25">
      <c r="A564">
        <v>-33.799999999999997</v>
      </c>
      <c r="B564">
        <v>-1.6092877516438</v>
      </c>
    </row>
    <row r="565" spans="1:2" x14ac:dyDescent="0.25">
      <c r="A565">
        <v>-33.700000000000003</v>
      </c>
      <c r="B565">
        <v>-1.5855451703775501</v>
      </c>
    </row>
    <row r="566" spans="1:2" x14ac:dyDescent="0.25">
      <c r="A566">
        <v>-33.6</v>
      </c>
      <c r="B566">
        <v>-1.56173203155956</v>
      </c>
    </row>
    <row r="567" spans="1:2" x14ac:dyDescent="0.25">
      <c r="A567">
        <v>-33.5</v>
      </c>
      <c r="B567">
        <v>-1.5378479145775601</v>
      </c>
    </row>
    <row r="568" spans="1:2" x14ac:dyDescent="0.25">
      <c r="A568">
        <v>-33.4</v>
      </c>
      <c r="B568">
        <v>-1.51389239504697</v>
      </c>
    </row>
    <row r="569" spans="1:2" x14ac:dyDescent="0.25">
      <c r="A569">
        <v>-33.299999999999997</v>
      </c>
      <c r="B569">
        <v>-1.4898650447656201</v>
      </c>
    </row>
    <row r="570" spans="1:2" x14ac:dyDescent="0.25">
      <c r="A570">
        <v>-33.200000000000003</v>
      </c>
      <c r="B570">
        <v>-1.4657654316678901</v>
      </c>
    </row>
    <row r="571" spans="1:2" x14ac:dyDescent="0.25">
      <c r="A571">
        <v>-33.1</v>
      </c>
      <c r="B571">
        <v>-1.4415931197780201</v>
      </c>
    </row>
    <row r="572" spans="1:2" x14ac:dyDescent="0.25">
      <c r="A572">
        <v>-33</v>
      </c>
      <c r="B572">
        <v>-1.4173476691628399</v>
      </c>
    </row>
    <row r="573" spans="1:2" x14ac:dyDescent="0.25">
      <c r="A573">
        <v>-32.9</v>
      </c>
      <c r="B573">
        <v>-1.3930286358836901</v>
      </c>
    </row>
    <row r="574" spans="1:2" x14ac:dyDescent="0.25">
      <c r="A574">
        <v>-32.799999999999997</v>
      </c>
      <c r="B574">
        <v>-1.3686355719476599</v>
      </c>
    </row>
    <row r="575" spans="1:2" x14ac:dyDescent="0.25">
      <c r="A575">
        <v>-32.700000000000003</v>
      </c>
      <c r="B575">
        <v>-1.3441680252581001</v>
      </c>
    </row>
    <row r="576" spans="1:2" x14ac:dyDescent="0.25">
      <c r="A576">
        <v>-32.6</v>
      </c>
      <c r="B576">
        <v>-1.31962553956429</v>
      </c>
    </row>
    <row r="577" spans="1:2" x14ac:dyDescent="0.25">
      <c r="A577">
        <v>-32.5</v>
      </c>
      <c r="B577">
        <v>-1.2950076544104601</v>
      </c>
    </row>
    <row r="578" spans="1:2" x14ac:dyDescent="0.25">
      <c r="A578">
        <v>-32.4</v>
      </c>
      <c r="B578">
        <v>-1.2703139050838601</v>
      </c>
    </row>
    <row r="579" spans="1:2" x14ac:dyDescent="0.25">
      <c r="A579">
        <v>-32.299999999999997</v>
      </c>
      <c r="B579">
        <v>-1.2455438225622399</v>
      </c>
    </row>
    <row r="580" spans="1:2" x14ac:dyDescent="0.25">
      <c r="A580">
        <v>-32.200000000000003</v>
      </c>
      <c r="B580">
        <v>-1.22069693346029</v>
      </c>
    </row>
    <row r="581" spans="1:2" x14ac:dyDescent="0.25">
      <c r="A581">
        <v>-32.1</v>
      </c>
      <c r="B581">
        <v>-1.19577275997544</v>
      </c>
    </row>
    <row r="582" spans="1:2" x14ac:dyDescent="0.25">
      <c r="A582">
        <v>-32</v>
      </c>
      <c r="B582">
        <v>-1.1707708198326701</v>
      </c>
    </row>
    <row r="583" spans="1:2" x14ac:dyDescent="0.25">
      <c r="A583">
        <v>-31.9</v>
      </c>
      <c r="B583">
        <v>-1.14569062622856</v>
      </c>
    </row>
    <row r="584" spans="1:2" x14ac:dyDescent="0.25">
      <c r="A584">
        <v>-31.8</v>
      </c>
      <c r="B584">
        <v>-1.1205316877743801</v>
      </c>
    </row>
    <row r="585" spans="1:2" x14ac:dyDescent="0.25">
      <c r="A585">
        <v>-31.7</v>
      </c>
      <c r="B585">
        <v>-1.0952935084383499</v>
      </c>
    </row>
    <row r="586" spans="1:2" x14ac:dyDescent="0.25">
      <c r="A586">
        <v>-31.6</v>
      </c>
      <c r="B586">
        <v>-1.0699755874869701</v>
      </c>
    </row>
    <row r="587" spans="1:2" x14ac:dyDescent="0.25">
      <c r="A587">
        <v>-31.5</v>
      </c>
      <c r="B587">
        <v>-1.0445774194253601</v>
      </c>
    </row>
    <row r="588" spans="1:2" x14ac:dyDescent="0.25">
      <c r="A588">
        <v>-31.4</v>
      </c>
      <c r="B588">
        <v>-1.01909849393676</v>
      </c>
    </row>
    <row r="589" spans="1:2" x14ac:dyDescent="0.25">
      <c r="A589">
        <v>-31.3</v>
      </c>
      <c r="B589">
        <v>-0.99353829582096098</v>
      </c>
    </row>
    <row r="590" spans="1:2" x14ac:dyDescent="0.25">
      <c r="A590">
        <v>-31.2</v>
      </c>
      <c r="B590">
        <v>-0.967896304931819</v>
      </c>
    </row>
    <row r="591" spans="1:2" x14ac:dyDescent="0.25">
      <c r="A591">
        <v>-31.1</v>
      </c>
      <c r="B591">
        <v>-0.94217199611374203</v>
      </c>
    </row>
    <row r="592" spans="1:2" x14ac:dyDescent="0.25">
      <c r="A592">
        <v>-31</v>
      </c>
      <c r="B592">
        <v>-0.91636483913715505</v>
      </c>
    </row>
    <row r="593" spans="1:2" x14ac:dyDescent="0.25">
      <c r="A593">
        <v>-30.9</v>
      </c>
      <c r="B593">
        <v>-0.89047429863292304</v>
      </c>
    </row>
    <row r="594" spans="1:2" x14ac:dyDescent="0.25">
      <c r="A594">
        <v>-30.8</v>
      </c>
      <c r="B594">
        <v>-0.86449983402570396</v>
      </c>
    </row>
    <row r="595" spans="1:2" x14ac:dyDescent="0.25">
      <c r="A595">
        <v>-30.7</v>
      </c>
      <c r="B595">
        <v>-0.83844089946624201</v>
      </c>
    </row>
    <row r="596" spans="1:2" x14ac:dyDescent="0.25">
      <c r="A596">
        <v>-30.6</v>
      </c>
      <c r="B596">
        <v>-0.81229694376251105</v>
      </c>
    </row>
    <row r="597" spans="1:2" x14ac:dyDescent="0.25">
      <c r="A597">
        <v>-30.5</v>
      </c>
      <c r="B597">
        <v>-0.78606741030979699</v>
      </c>
    </row>
    <row r="598" spans="1:2" x14ac:dyDescent="0.25">
      <c r="A598">
        <v>-30.4</v>
      </c>
      <c r="B598">
        <v>-0.75975173701956999</v>
      </c>
    </row>
    <row r="599" spans="1:2" x14ac:dyDescent="0.25">
      <c r="A599">
        <v>-30.3</v>
      </c>
      <c r="B599">
        <v>-0.73334935624720199</v>
      </c>
    </row>
    <row r="600" spans="1:2" x14ac:dyDescent="0.25">
      <c r="A600">
        <v>-30.2</v>
      </c>
      <c r="B600">
        <v>-0.71389735208377303</v>
      </c>
    </row>
    <row r="601" spans="1:2" x14ac:dyDescent="0.25">
      <c r="A601">
        <v>-30.1</v>
      </c>
      <c r="B601">
        <v>-0.70752349193813602</v>
      </c>
    </row>
    <row r="602" spans="1:2" x14ac:dyDescent="0.25">
      <c r="A602">
        <v>-30</v>
      </c>
      <c r="B602">
        <v>-0.70110592997880095</v>
      </c>
    </row>
    <row r="603" spans="1:2" x14ac:dyDescent="0.25">
      <c r="A603">
        <v>-29.9</v>
      </c>
      <c r="B603">
        <v>-0.69464425300169796</v>
      </c>
    </row>
    <row r="604" spans="1:2" x14ac:dyDescent="0.25">
      <c r="A604">
        <v>-29.8</v>
      </c>
      <c r="B604">
        <v>-0.68813804282418101</v>
      </c>
    </row>
    <row r="605" spans="1:2" x14ac:dyDescent="0.25">
      <c r="A605">
        <v>-29.7</v>
      </c>
      <c r="B605">
        <v>-0.68158687621193004</v>
      </c>
    </row>
    <row r="606" spans="1:2" x14ac:dyDescent="0.25">
      <c r="A606">
        <v>-29.6</v>
      </c>
      <c r="B606">
        <v>-0.67499032480457499</v>
      </c>
    </row>
    <row r="607" spans="1:2" x14ac:dyDescent="0.25">
      <c r="A607">
        <v>-29.5</v>
      </c>
      <c r="B607">
        <v>-0.66834795504004396</v>
      </c>
    </row>
    <row r="608" spans="1:2" x14ac:dyDescent="0.25">
      <c r="A608">
        <v>-29.4</v>
      </c>
      <c r="B608">
        <v>-0.66165932807758299</v>
      </c>
    </row>
    <row r="609" spans="1:2" x14ac:dyDescent="0.25">
      <c r="A609">
        <v>-29.3</v>
      </c>
      <c r="B609">
        <v>-0.65492399971939996</v>
      </c>
    </row>
    <row r="610" spans="1:2" x14ac:dyDescent="0.25">
      <c r="A610">
        <v>-29.2</v>
      </c>
      <c r="B610">
        <v>-0.64814152033096295</v>
      </c>
    </row>
    <row r="611" spans="1:2" x14ac:dyDescent="0.25">
      <c r="A611">
        <v>-29.1</v>
      </c>
      <c r="B611">
        <v>-0.64131143475986696</v>
      </c>
    </row>
    <row r="612" spans="1:2" x14ac:dyDescent="0.25">
      <c r="A612">
        <v>-29</v>
      </c>
      <c r="B612">
        <v>-0.63443328225328299</v>
      </c>
    </row>
    <row r="613" spans="1:2" x14ac:dyDescent="0.25">
      <c r="A613">
        <v>-28.9</v>
      </c>
      <c r="B613">
        <v>-0.62750659637394002</v>
      </c>
    </row>
    <row r="614" spans="1:2" x14ac:dyDescent="0.25">
      <c r="A614">
        <v>-28.8</v>
      </c>
      <c r="B614">
        <v>-0.62053090491459495</v>
      </c>
    </row>
    <row r="615" spans="1:2" x14ac:dyDescent="0.25">
      <c r="A615">
        <v>-28.7</v>
      </c>
      <c r="B615">
        <v>-0.61350572981098805</v>
      </c>
    </row>
    <row r="616" spans="1:2" x14ac:dyDescent="0.25">
      <c r="A616">
        <v>-28.6</v>
      </c>
      <c r="B616">
        <v>-0.60643058705323905</v>
      </c>
    </row>
    <row r="617" spans="1:2" x14ac:dyDescent="0.25">
      <c r="A617">
        <v>-28.5</v>
      </c>
      <c r="B617">
        <v>-0.599304986595669</v>
      </c>
    </row>
    <row r="618" spans="1:2" x14ac:dyDescent="0.25">
      <c r="A618">
        <v>-28.4</v>
      </c>
      <c r="B618">
        <v>-0.59212843226494905</v>
      </c>
    </row>
    <row r="619" spans="1:2" x14ac:dyDescent="0.25">
      <c r="A619">
        <v>-28.3</v>
      </c>
      <c r="B619">
        <v>-0.58490042166666001</v>
      </c>
    </row>
    <row r="620" spans="1:2" x14ac:dyDescent="0.25">
      <c r="A620">
        <v>-28.2</v>
      </c>
      <c r="B620">
        <v>-0.577620446090087</v>
      </c>
    </row>
    <row r="621" spans="1:2" x14ac:dyDescent="0.25">
      <c r="A621">
        <v>-28.1</v>
      </c>
      <c r="B621">
        <v>-0.57028799041135803</v>
      </c>
    </row>
    <row r="622" spans="1:2" x14ac:dyDescent="0.25">
      <c r="A622">
        <v>-28</v>
      </c>
      <c r="B622">
        <v>-0.56290253299474102</v>
      </c>
    </row>
    <row r="623" spans="1:2" x14ac:dyDescent="0.25">
      <c r="A623">
        <v>-27.9</v>
      </c>
      <c r="B623">
        <v>-0.55546354559220301</v>
      </c>
    </row>
    <row r="624" spans="1:2" x14ac:dyDescent="0.25">
      <c r="A624">
        <v>-27.8</v>
      </c>
      <c r="B624">
        <v>-0.54797049324109104</v>
      </c>
    </row>
    <row r="625" spans="1:2" x14ac:dyDescent="0.25">
      <c r="A625">
        <v>-27.7</v>
      </c>
      <c r="B625">
        <v>-0.54042283415994397</v>
      </c>
    </row>
    <row r="626" spans="1:2" x14ac:dyDescent="0.25">
      <c r="A626">
        <v>-27.6</v>
      </c>
      <c r="B626">
        <v>-0.53282001964237202</v>
      </c>
    </row>
    <row r="627" spans="1:2" x14ac:dyDescent="0.25">
      <c r="A627">
        <v>-27.5</v>
      </c>
      <c r="B627">
        <v>-0.52516149394900602</v>
      </c>
    </row>
    <row r="628" spans="1:2" x14ac:dyDescent="0.25">
      <c r="A628">
        <v>-27.4</v>
      </c>
      <c r="B628">
        <v>-0.51744669419738099</v>
      </c>
    </row>
    <row r="629" spans="1:2" x14ac:dyDescent="0.25">
      <c r="A629">
        <v>-27.3</v>
      </c>
      <c r="B629">
        <v>-0.50967505024985005</v>
      </c>
    </row>
    <row r="630" spans="1:2" x14ac:dyDescent="0.25">
      <c r="A630">
        <v>-27.2</v>
      </c>
      <c r="B630">
        <v>-0.50184598459932706</v>
      </c>
    </row>
    <row r="631" spans="1:2" x14ac:dyDescent="0.25">
      <c r="A631">
        <v>-27.1</v>
      </c>
      <c r="B631">
        <v>-0.49395891225294603</v>
      </c>
    </row>
    <row r="632" spans="1:2" x14ac:dyDescent="0.25">
      <c r="A632">
        <v>-27</v>
      </c>
      <c r="B632">
        <v>-0.48601324061352003</v>
      </c>
    </row>
    <row r="633" spans="1:2" x14ac:dyDescent="0.25">
      <c r="A633">
        <v>-26.9</v>
      </c>
      <c r="B633">
        <v>-0.47800836935874003</v>
      </c>
    </row>
    <row r="634" spans="1:2" x14ac:dyDescent="0.25">
      <c r="A634">
        <v>-26.8</v>
      </c>
      <c r="B634">
        <v>-0.46994369031813199</v>
      </c>
    </row>
    <row r="635" spans="1:2" x14ac:dyDescent="0.25">
      <c r="A635">
        <v>-26.7</v>
      </c>
      <c r="B635">
        <v>-0.46181858734765002</v>
      </c>
    </row>
    <row r="636" spans="1:2" x14ac:dyDescent="0.25">
      <c r="A636">
        <v>-26.6</v>
      </c>
      <c r="B636">
        <v>-0.45363243620191002</v>
      </c>
    </row>
    <row r="637" spans="1:2" x14ac:dyDescent="0.25">
      <c r="A637">
        <v>-26.5</v>
      </c>
      <c r="B637">
        <v>-0.445384604403955</v>
      </c>
    </row>
    <row r="638" spans="1:2" x14ac:dyDescent="0.25">
      <c r="A638">
        <v>-26.4</v>
      </c>
      <c r="B638">
        <v>-0.437074451112547</v>
      </c>
    </row>
    <row r="639" spans="1:2" x14ac:dyDescent="0.25">
      <c r="A639">
        <v>-26.3</v>
      </c>
      <c r="B639">
        <v>-0.42870132698691399</v>
      </c>
    </row>
    <row r="640" spans="1:2" x14ac:dyDescent="0.25">
      <c r="A640">
        <v>-26.2</v>
      </c>
      <c r="B640">
        <v>-0.42026457404887901</v>
      </c>
    </row>
    <row r="641" spans="1:2" x14ac:dyDescent="0.25">
      <c r="A641">
        <v>-26.1</v>
      </c>
      <c r="B641">
        <v>-0.41176352554232598</v>
      </c>
    </row>
    <row r="642" spans="1:2" x14ac:dyDescent="0.25">
      <c r="A642">
        <v>-26</v>
      </c>
      <c r="B642">
        <v>-0.403197505789954</v>
      </c>
    </row>
    <row r="643" spans="1:2" x14ac:dyDescent="0.25">
      <c r="A643">
        <v>-25.9</v>
      </c>
      <c r="B643">
        <v>-0.39456583004722701</v>
      </c>
    </row>
    <row r="644" spans="1:2" x14ac:dyDescent="0.25">
      <c r="A644">
        <v>-25.8</v>
      </c>
      <c r="B644">
        <v>-0.38586780435347701</v>
      </c>
    </row>
    <row r="645" spans="1:2" x14ac:dyDescent="0.25">
      <c r="A645">
        <v>-25.7</v>
      </c>
      <c r="B645">
        <v>-0.37710272538010797</v>
      </c>
    </row>
    <row r="646" spans="1:2" x14ac:dyDescent="0.25">
      <c r="A646">
        <v>-25.6</v>
      </c>
      <c r="B646">
        <v>-0.368269880275789</v>
      </c>
    </row>
    <row r="647" spans="1:2" x14ac:dyDescent="0.25">
      <c r="A647">
        <v>-25.5</v>
      </c>
      <c r="B647">
        <v>-0.35936854650863298</v>
      </c>
    </row>
    <row r="648" spans="1:2" x14ac:dyDescent="0.25">
      <c r="A648">
        <v>-25.4</v>
      </c>
      <c r="B648">
        <v>-0.35039799170519997</v>
      </c>
    </row>
    <row r="649" spans="1:2" x14ac:dyDescent="0.25">
      <c r="A649">
        <v>-25.3</v>
      </c>
      <c r="B649">
        <v>-0.34135747348637202</v>
      </c>
    </row>
    <row r="650" spans="1:2" x14ac:dyDescent="0.25">
      <c r="A650">
        <v>-25.2</v>
      </c>
      <c r="B650">
        <v>-0.332246239299895</v>
      </c>
    </row>
    <row r="651" spans="1:2" x14ac:dyDescent="0.25">
      <c r="A651">
        <v>-25.1</v>
      </c>
      <c r="B651">
        <v>-0.32306352624963303</v>
      </c>
    </row>
    <row r="652" spans="1:2" x14ac:dyDescent="0.25">
      <c r="A652">
        <v>-25</v>
      </c>
      <c r="B652">
        <v>-0.31380856092134102</v>
      </c>
    </row>
    <row r="653" spans="1:2" x14ac:dyDescent="0.25">
      <c r="A653">
        <v>-24.9</v>
      </c>
      <c r="B653">
        <v>-0.30448055920499301</v>
      </c>
    </row>
    <row r="654" spans="1:2" x14ac:dyDescent="0.25">
      <c r="A654">
        <v>-24.8</v>
      </c>
      <c r="B654">
        <v>-0.29507872611346903</v>
      </c>
    </row>
    <row r="655" spans="1:2" x14ac:dyDescent="0.25">
      <c r="A655">
        <v>-24.7</v>
      </c>
      <c r="B655">
        <v>-0.28560225559760599</v>
      </c>
    </row>
    <row r="656" spans="1:2" x14ac:dyDescent="0.25">
      <c r="A656">
        <v>-24.6</v>
      </c>
      <c r="B656">
        <v>-0.27605033035746701</v>
      </c>
    </row>
    <row r="657" spans="1:2" x14ac:dyDescent="0.25">
      <c r="A657">
        <v>-24.5</v>
      </c>
      <c r="B657">
        <v>-0.26642212164978502</v>
      </c>
    </row>
    <row r="658" spans="1:2" x14ac:dyDescent="0.25">
      <c r="A658">
        <v>-24.4</v>
      </c>
      <c r="B658">
        <v>-0.25671678909143097</v>
      </c>
    </row>
    <row r="659" spans="1:2" x14ac:dyDescent="0.25">
      <c r="A659">
        <v>-24.3</v>
      </c>
      <c r="B659">
        <v>-0.24693348045887401</v>
      </c>
    </row>
    <row r="660" spans="1:2" x14ac:dyDescent="0.25">
      <c r="A660">
        <v>-24.2</v>
      </c>
      <c r="B660">
        <v>-0.23707133148349499</v>
      </c>
    </row>
    <row r="661" spans="1:2" x14ac:dyDescent="0.25">
      <c r="A661">
        <v>-24.1</v>
      </c>
      <c r="B661">
        <v>-0.22712946564266101</v>
      </c>
    </row>
    <row r="662" spans="1:2" x14ac:dyDescent="0.25">
      <c r="A662">
        <v>-24</v>
      </c>
      <c r="B662">
        <v>-0.21710699394647201</v>
      </c>
    </row>
    <row r="663" spans="1:2" x14ac:dyDescent="0.25">
      <c r="A663">
        <v>-23.9</v>
      </c>
      <c r="B663">
        <v>-0.207003014720051</v>
      </c>
    </row>
    <row r="664" spans="1:2" x14ac:dyDescent="0.25">
      <c r="A664">
        <v>-23.8</v>
      </c>
      <c r="B664">
        <v>-0.19681661338129</v>
      </c>
    </row>
    <row r="665" spans="1:2" x14ac:dyDescent="0.25">
      <c r="A665">
        <v>-23.7</v>
      </c>
      <c r="B665">
        <v>-0.18654686221393299</v>
      </c>
    </row>
    <row r="666" spans="1:2" x14ac:dyDescent="0.25">
      <c r="A666">
        <v>-23.6</v>
      </c>
      <c r="B666">
        <v>-0.176192820135852</v>
      </c>
    </row>
    <row r="667" spans="1:2" x14ac:dyDescent="0.25">
      <c r="A667">
        <v>-23.5</v>
      </c>
      <c r="B667">
        <v>-0.16575353246247401</v>
      </c>
    </row>
    <row r="668" spans="1:2" x14ac:dyDescent="0.25">
      <c r="A668">
        <v>-23.4</v>
      </c>
      <c r="B668">
        <v>-0.15522803066511401</v>
      </c>
    </row>
    <row r="669" spans="1:2" x14ac:dyDescent="0.25">
      <c r="A669">
        <v>-23.3</v>
      </c>
      <c r="B669">
        <v>-0.14461533212423899</v>
      </c>
    </row>
    <row r="670" spans="1:2" x14ac:dyDescent="0.25">
      <c r="A670">
        <v>-23.2</v>
      </c>
      <c r="B670">
        <v>-0.13391443987738599</v>
      </c>
    </row>
    <row r="671" spans="1:2" x14ac:dyDescent="0.25">
      <c r="A671">
        <v>-23.1</v>
      </c>
      <c r="B671">
        <v>-0.12312434236171201</v>
      </c>
    </row>
    <row r="672" spans="1:2" x14ac:dyDescent="0.25">
      <c r="A672">
        <v>-23</v>
      </c>
      <c r="B672">
        <v>-0.112244013150981</v>
      </c>
    </row>
    <row r="673" spans="1:2" x14ac:dyDescent="0.25">
      <c r="A673">
        <v>-22.9</v>
      </c>
      <c r="B673">
        <v>-0.101272410686849</v>
      </c>
    </row>
    <row r="674" spans="1:2" x14ac:dyDescent="0.25">
      <c r="A674">
        <v>-22.8</v>
      </c>
      <c r="B674">
        <v>-9.0208478004349502E-2</v>
      </c>
    </row>
    <row r="675" spans="1:2" x14ac:dyDescent="0.25">
      <c r="A675">
        <v>-22.7</v>
      </c>
      <c r="B675">
        <v>-7.90511424513482E-2</v>
      </c>
    </row>
    <row r="676" spans="1:2" x14ac:dyDescent="0.25">
      <c r="A676">
        <v>-22.6</v>
      </c>
      <c r="B676">
        <v>-6.7799315401902704E-2</v>
      </c>
    </row>
    <row r="677" spans="1:2" x14ac:dyDescent="0.25">
      <c r="A677">
        <v>-22.5</v>
      </c>
      <c r="B677">
        <v>-5.6451891963288099E-2</v>
      </c>
    </row>
    <row r="678" spans="1:2" x14ac:dyDescent="0.25">
      <c r="A678">
        <v>-22.4</v>
      </c>
      <c r="B678">
        <v>-4.5007750676589298E-2</v>
      </c>
    </row>
    <row r="679" spans="1:2" x14ac:dyDescent="0.25">
      <c r="A679">
        <v>-22.3</v>
      </c>
      <c r="B679">
        <v>-3.3465753210641901E-2</v>
      </c>
    </row>
    <row r="680" spans="1:2" x14ac:dyDescent="0.25">
      <c r="A680">
        <v>-22.2</v>
      </c>
      <c r="B680">
        <v>-2.1824744049172999E-2</v>
      </c>
    </row>
    <row r="681" spans="1:2" x14ac:dyDescent="0.25">
      <c r="A681">
        <v>-22.1</v>
      </c>
      <c r="B681">
        <v>-1.00835501709823E-2</v>
      </c>
    </row>
    <row r="682" spans="1:2" x14ac:dyDescent="0.25">
      <c r="A682">
        <v>-22</v>
      </c>
      <c r="B682">
        <v>1.75901927709176E-3</v>
      </c>
    </row>
    <row r="683" spans="1:2" x14ac:dyDescent="0.25">
      <c r="A683">
        <v>-21.9</v>
      </c>
      <c r="B683">
        <v>1.3704173314515299E-2</v>
      </c>
    </row>
    <row r="684" spans="1:2" x14ac:dyDescent="0.25">
      <c r="A684">
        <v>-21.8</v>
      </c>
      <c r="B684">
        <v>2.5753139468982E-2</v>
      </c>
    </row>
    <row r="685" spans="1:2" x14ac:dyDescent="0.25">
      <c r="A685">
        <v>-21.7</v>
      </c>
      <c r="B685">
        <v>3.7907164126107E-2</v>
      </c>
    </row>
    <row r="686" spans="1:2" x14ac:dyDescent="0.25">
      <c r="A686">
        <v>-21.6</v>
      </c>
      <c r="B686">
        <v>5.01675128870573E-2</v>
      </c>
    </row>
    <row r="687" spans="1:2" x14ac:dyDescent="0.25">
      <c r="A687">
        <v>-21.5</v>
      </c>
      <c r="B687">
        <v>6.2535470934371007E-2</v>
      </c>
    </row>
    <row r="688" spans="1:2" x14ac:dyDescent="0.25">
      <c r="A688">
        <v>-21.4</v>
      </c>
      <c r="B688">
        <v>7.5012343406203996E-2</v>
      </c>
    </row>
    <row r="689" spans="1:2" x14ac:dyDescent="0.25">
      <c r="A689">
        <v>-21.3</v>
      </c>
      <c r="B689">
        <v>8.7599455779180602E-2</v>
      </c>
    </row>
    <row r="690" spans="1:2" x14ac:dyDescent="0.25">
      <c r="A690">
        <v>-21.2</v>
      </c>
      <c r="B690">
        <v>0.10029815426012299</v>
      </c>
    </row>
    <row r="691" spans="1:2" x14ac:dyDescent="0.25">
      <c r="A691">
        <v>-21.1</v>
      </c>
      <c r="B691">
        <v>0.113109806186916</v>
      </c>
    </row>
    <row r="692" spans="1:2" x14ac:dyDescent="0.25">
      <c r="A692">
        <v>-21</v>
      </c>
      <c r="B692">
        <v>0.12603580043868901</v>
      </c>
    </row>
    <row r="693" spans="1:2" x14ac:dyDescent="0.25">
      <c r="A693">
        <v>-20.9</v>
      </c>
      <c r="B693">
        <v>0.13907754785568399</v>
      </c>
    </row>
    <row r="694" spans="1:2" x14ac:dyDescent="0.25">
      <c r="A694">
        <v>-20.8</v>
      </c>
      <c r="B694">
        <v>0.15223648166897799</v>
      </c>
    </row>
    <row r="695" spans="1:2" x14ac:dyDescent="0.25">
      <c r="A695">
        <v>-20.7</v>
      </c>
      <c r="B695">
        <v>0.16551405794037399</v>
      </c>
    </row>
    <row r="696" spans="1:2" x14ac:dyDescent="0.25">
      <c r="A696">
        <v>-20.6</v>
      </c>
      <c r="B696">
        <v>0.17891175601279799</v>
      </c>
    </row>
    <row r="697" spans="1:2" x14ac:dyDescent="0.25">
      <c r="A697">
        <v>-20.5</v>
      </c>
      <c r="B697">
        <v>0.192431078971392</v>
      </c>
    </row>
    <row r="698" spans="1:2" x14ac:dyDescent="0.25">
      <c r="A698">
        <v>-20.399999999999999</v>
      </c>
      <c r="B698">
        <v>0.20607355411571501</v>
      </c>
    </row>
    <row r="699" spans="1:2" x14ac:dyDescent="0.25">
      <c r="A699">
        <v>-20.3</v>
      </c>
      <c r="B699">
        <v>0.21984073344329799</v>
      </c>
    </row>
    <row r="700" spans="1:2" x14ac:dyDescent="0.25">
      <c r="A700">
        <v>-20.2</v>
      </c>
      <c r="B700">
        <v>0.23373419414490099</v>
      </c>
    </row>
    <row r="701" spans="1:2" x14ac:dyDescent="0.25">
      <c r="A701">
        <v>-20.100000000000001</v>
      </c>
      <c r="B701">
        <v>0.247755539111842</v>
      </c>
    </row>
    <row r="702" spans="1:2" x14ac:dyDescent="0.25">
      <c r="A702">
        <v>-20</v>
      </c>
      <c r="B702">
        <v>0.261906397455685</v>
      </c>
    </row>
    <row r="703" spans="1:2" x14ac:dyDescent="0.25">
      <c r="A703">
        <v>-19.899999999999999</v>
      </c>
      <c r="B703">
        <v>0.27618842504069002</v>
      </c>
    </row>
    <row r="704" spans="1:2" x14ac:dyDescent="0.25">
      <c r="A704">
        <v>-19.8</v>
      </c>
      <c r="B704">
        <v>0.29060330502939902</v>
      </c>
    </row>
    <row r="705" spans="1:2" x14ac:dyDescent="0.25">
      <c r="A705">
        <v>-19.7</v>
      </c>
      <c r="B705">
        <v>0.305152748441749</v>
      </c>
    </row>
    <row r="706" spans="1:2" x14ac:dyDescent="0.25">
      <c r="A706">
        <v>-19.600000000000001</v>
      </c>
      <c r="B706">
        <v>0.31983849472804499</v>
      </c>
    </row>
    <row r="707" spans="1:2" x14ac:dyDescent="0.25">
      <c r="A707">
        <v>-19.5</v>
      </c>
      <c r="B707">
        <v>0.33466231235633598</v>
      </c>
    </row>
    <row r="708" spans="1:2" x14ac:dyDescent="0.25">
      <c r="A708">
        <v>-19.399999999999999</v>
      </c>
      <c r="B708">
        <v>0.34962599941447697</v>
      </c>
    </row>
    <row r="709" spans="1:2" x14ac:dyDescent="0.25">
      <c r="A709">
        <v>-19.3</v>
      </c>
      <c r="B709">
        <v>0.36473138422745</v>
      </c>
    </row>
    <row r="710" spans="1:2" x14ac:dyDescent="0.25">
      <c r="A710">
        <v>-19.2</v>
      </c>
      <c r="B710">
        <v>0.37998032599029502</v>
      </c>
    </row>
    <row r="711" spans="1:2" x14ac:dyDescent="0.25">
      <c r="A711">
        <v>-19.100000000000001</v>
      </c>
      <c r="B711">
        <v>0.39537471541719699</v>
      </c>
    </row>
    <row r="712" spans="1:2" x14ac:dyDescent="0.25">
      <c r="A712">
        <v>-19</v>
      </c>
      <c r="B712">
        <v>0.41091647540721898</v>
      </c>
    </row>
    <row r="713" spans="1:2" x14ac:dyDescent="0.25">
      <c r="A713">
        <v>-18.899999999999999</v>
      </c>
      <c r="B713">
        <v>0.42660756172714098</v>
      </c>
    </row>
    <row r="714" spans="1:2" x14ac:dyDescent="0.25">
      <c r="A714">
        <v>-18.8</v>
      </c>
      <c r="B714">
        <v>0.44244996371196499</v>
      </c>
    </row>
    <row r="715" spans="1:2" x14ac:dyDescent="0.25">
      <c r="A715">
        <v>-18.7</v>
      </c>
      <c r="B715">
        <v>0.45844570498367399</v>
      </c>
    </row>
    <row r="716" spans="1:2" x14ac:dyDescent="0.25">
      <c r="A716">
        <v>-18.600000000000001</v>
      </c>
      <c r="B716">
        <v>0.47459684418873099</v>
      </c>
    </row>
    <row r="717" spans="1:2" x14ac:dyDescent="0.25">
      <c r="A717">
        <v>-18.5</v>
      </c>
      <c r="B717">
        <v>0.49090547575494897</v>
      </c>
    </row>
    <row r="718" spans="1:2" x14ac:dyDescent="0.25">
      <c r="A718">
        <v>-18.399999999999999</v>
      </c>
      <c r="B718">
        <v>0.50737373066839098</v>
      </c>
    </row>
    <row r="719" spans="1:2" x14ac:dyDescent="0.25">
      <c r="A719">
        <v>-18.3</v>
      </c>
      <c r="B719">
        <v>0.52400377727083103</v>
      </c>
    </row>
    <row r="720" spans="1:2" x14ac:dyDescent="0.25">
      <c r="A720">
        <v>-18.2</v>
      </c>
      <c r="B720">
        <v>0.54079782207850902</v>
      </c>
    </row>
    <row r="721" spans="1:2" x14ac:dyDescent="0.25">
      <c r="A721">
        <v>-18.100000000000001</v>
      </c>
      <c r="B721">
        <v>0.55775811062284897</v>
      </c>
    </row>
    <row r="722" spans="1:2" x14ac:dyDescent="0.25">
      <c r="A722">
        <v>-18</v>
      </c>
      <c r="B722">
        <v>0.57488692831383403</v>
      </c>
    </row>
    <row r="723" spans="1:2" x14ac:dyDescent="0.25">
      <c r="A723">
        <v>-17.899999999999999</v>
      </c>
      <c r="B723">
        <v>0.59218660132675505</v>
      </c>
    </row>
    <row r="724" spans="1:2" x14ac:dyDescent="0.25">
      <c r="A724">
        <v>-17.8</v>
      </c>
      <c r="B724">
        <v>0.60965949751316995</v>
      </c>
    </row>
    <row r="725" spans="1:2" x14ac:dyDescent="0.25">
      <c r="A725">
        <v>-17.7</v>
      </c>
      <c r="B725">
        <v>0.62730802733676305</v>
      </c>
    </row>
    <row r="726" spans="1:2" x14ac:dyDescent="0.25">
      <c r="A726">
        <v>-17.600000000000001</v>
      </c>
      <c r="B726">
        <v>0.64513464483500305</v>
      </c>
    </row>
    <row r="727" spans="1:2" x14ac:dyDescent="0.25">
      <c r="A727">
        <v>-17.5</v>
      </c>
      <c r="B727">
        <v>0.66314184860743797</v>
      </c>
    </row>
    <row r="728" spans="1:2" x14ac:dyDescent="0.25">
      <c r="A728">
        <v>-17.399999999999999</v>
      </c>
      <c r="B728">
        <v>0.68133218283149299</v>
      </c>
    </row>
    <row r="729" spans="1:2" x14ac:dyDescent="0.25">
      <c r="A729">
        <v>-17.3</v>
      </c>
      <c r="B729">
        <v>0.69970823830672602</v>
      </c>
    </row>
    <row r="730" spans="1:2" x14ac:dyDescent="0.25">
      <c r="A730">
        <v>-17.2</v>
      </c>
      <c r="B730">
        <v>0.71827265352846903</v>
      </c>
    </row>
    <row r="731" spans="1:2" x14ac:dyDescent="0.25">
      <c r="A731">
        <v>-17.100000000000001</v>
      </c>
      <c r="B731">
        <v>0.73702811579187599</v>
      </c>
    </row>
    <row r="732" spans="1:2" x14ac:dyDescent="0.25">
      <c r="A732">
        <v>-17</v>
      </c>
      <c r="B732">
        <v>0.75597736232742396</v>
      </c>
    </row>
    <row r="733" spans="1:2" x14ac:dyDescent="0.25">
      <c r="A733">
        <v>-16.899999999999999</v>
      </c>
      <c r="B733">
        <v>0.77512318146892001</v>
      </c>
    </row>
    <row r="734" spans="1:2" x14ac:dyDescent="0.25">
      <c r="A734">
        <v>-16.8</v>
      </c>
      <c r="B734">
        <v>0.79446841385515299</v>
      </c>
    </row>
    <row r="735" spans="1:2" x14ac:dyDescent="0.25">
      <c r="A735">
        <v>-16.7</v>
      </c>
      <c r="B735">
        <v>0.81401595366637003</v>
      </c>
    </row>
    <row r="736" spans="1:2" x14ac:dyDescent="0.25">
      <c r="A736">
        <v>-16.600000000000001</v>
      </c>
      <c r="B736">
        <v>0.83376874989679794</v>
      </c>
    </row>
    <row r="737" spans="1:2" x14ac:dyDescent="0.25">
      <c r="A737">
        <v>-16.5</v>
      </c>
      <c r="B737">
        <v>0.85372980766442497</v>
      </c>
    </row>
    <row r="738" spans="1:2" x14ac:dyDescent="0.25">
      <c r="A738">
        <v>-16.399999999999999</v>
      </c>
      <c r="B738">
        <v>0.87390218955947996</v>
      </c>
    </row>
    <row r="739" spans="1:2" x14ac:dyDescent="0.25">
      <c r="A739">
        <v>-16.3</v>
      </c>
      <c r="B739">
        <v>0.89428901703285302</v>
      </c>
    </row>
    <row r="740" spans="1:2" x14ac:dyDescent="0.25">
      <c r="A740">
        <v>-16.2</v>
      </c>
      <c r="B740">
        <v>0.91489347182598701</v>
      </c>
    </row>
    <row r="741" spans="1:2" x14ac:dyDescent="0.25">
      <c r="A741">
        <v>-16.100000000000001</v>
      </c>
      <c r="B741">
        <v>0.935718797443716</v>
      </c>
    </row>
    <row r="742" spans="1:2" x14ac:dyDescent="0.25">
      <c r="A742">
        <v>-16</v>
      </c>
      <c r="B742">
        <v>0.95676830067158702</v>
      </c>
    </row>
    <row r="743" spans="1:2" x14ac:dyDescent="0.25">
      <c r="A743">
        <v>-15.9</v>
      </c>
      <c r="B743">
        <v>0.97804535313932195</v>
      </c>
    </row>
    <row r="744" spans="1:2" x14ac:dyDescent="0.25">
      <c r="A744">
        <v>-15.8</v>
      </c>
      <c r="B744">
        <v>0.99955339293210299</v>
      </c>
    </row>
    <row r="745" spans="1:2" x14ac:dyDescent="0.25">
      <c r="A745">
        <v>-15.7</v>
      </c>
      <c r="B745">
        <v>1.02129592625146</v>
      </c>
    </row>
    <row r="746" spans="1:2" x14ac:dyDescent="0.25">
      <c r="A746">
        <v>-15.6</v>
      </c>
      <c r="B746">
        <v>1.04327652912765</v>
      </c>
    </row>
    <row r="747" spans="1:2" x14ac:dyDescent="0.25">
      <c r="A747">
        <v>-15.5</v>
      </c>
      <c r="B747">
        <v>1.0654988491853601</v>
      </c>
    </row>
    <row r="748" spans="1:2" x14ac:dyDescent="0.25">
      <c r="A748">
        <v>-15.4</v>
      </c>
      <c r="B748">
        <v>1.08796660746482</v>
      </c>
    </row>
    <row r="749" spans="1:2" x14ac:dyDescent="0.25">
      <c r="A749">
        <v>-15.3</v>
      </c>
      <c r="B749">
        <v>1.11068360030057</v>
      </c>
    </row>
    <row r="750" spans="1:2" x14ac:dyDescent="0.25">
      <c r="A750">
        <v>-15.2</v>
      </c>
      <c r="B750">
        <v>1.1336537012597601</v>
      </c>
    </row>
    <row r="751" spans="1:2" x14ac:dyDescent="0.25">
      <c r="A751">
        <v>-15.1</v>
      </c>
      <c r="B751">
        <v>1.1568808631426</v>
      </c>
    </row>
    <row r="752" spans="1:2" x14ac:dyDescent="0.25">
      <c r="A752">
        <v>-15</v>
      </c>
      <c r="B752">
        <v>1.1803691200472399</v>
      </c>
    </row>
    <row r="753" spans="1:2" x14ac:dyDescent="0.25">
      <c r="A753">
        <v>-14.9</v>
      </c>
      <c r="B753">
        <v>1.2041225895015599</v>
      </c>
    </row>
    <row r="754" spans="1:2" x14ac:dyDescent="0.25">
      <c r="A754">
        <v>-14.8</v>
      </c>
      <c r="B754">
        <v>1.2281454746647</v>
      </c>
    </row>
    <row r="755" spans="1:2" x14ac:dyDescent="0.25">
      <c r="A755">
        <v>-14.7</v>
      </c>
      <c r="B755">
        <v>1.2524420666007501</v>
      </c>
    </row>
    <row r="756" spans="1:2" x14ac:dyDescent="0.25">
      <c r="A756">
        <v>-14.6</v>
      </c>
      <c r="B756">
        <v>1.2770167466279101</v>
      </c>
    </row>
    <row r="757" spans="1:2" x14ac:dyDescent="0.25">
      <c r="A757">
        <v>-14.5</v>
      </c>
      <c r="B757">
        <v>1.3018739887458599</v>
      </c>
    </row>
    <row r="758" spans="1:2" x14ac:dyDescent="0.25">
      <c r="A758">
        <v>-14.4</v>
      </c>
      <c r="B758">
        <v>1.3270183621445699</v>
      </c>
    </row>
    <row r="759" spans="1:2" x14ac:dyDescent="0.25">
      <c r="A759">
        <v>-14.3</v>
      </c>
      <c r="B759">
        <v>1.3524545337979801</v>
      </c>
    </row>
    <row r="760" spans="1:2" x14ac:dyDescent="0.25">
      <c r="A760">
        <v>-14.2</v>
      </c>
      <c r="B760">
        <v>1.37818727114591</v>
      </c>
    </row>
    <row r="761" spans="1:2" x14ac:dyDescent="0.25">
      <c r="A761">
        <v>-14.1</v>
      </c>
      <c r="B761">
        <v>1.4042214448679899</v>
      </c>
    </row>
    <row r="762" spans="1:2" x14ac:dyDescent="0.25">
      <c r="A762">
        <v>-14</v>
      </c>
      <c r="B762">
        <v>1.4305620317533301</v>
      </c>
    </row>
    <row r="763" spans="1:2" x14ac:dyDescent="0.25">
      <c r="A763">
        <v>-13.9</v>
      </c>
      <c r="B763">
        <v>1.4572141176700799</v>
      </c>
    </row>
    <row r="764" spans="1:2" x14ac:dyDescent="0.25">
      <c r="A764">
        <v>-13.8</v>
      </c>
      <c r="B764">
        <v>1.48418290063894</v>
      </c>
    </row>
    <row r="765" spans="1:2" x14ac:dyDescent="0.25">
      <c r="A765">
        <v>-13.7</v>
      </c>
      <c r="B765">
        <v>1.51147369401531</v>
      </c>
    </row>
    <row r="766" spans="1:2" x14ac:dyDescent="0.25">
      <c r="A766">
        <v>-13.6</v>
      </c>
      <c r="B766">
        <v>1.53909192978455</v>
      </c>
    </row>
    <row r="767" spans="1:2" x14ac:dyDescent="0.25">
      <c r="A767">
        <v>-13.5</v>
      </c>
      <c r="B767">
        <v>1.5670431619753</v>
      </c>
    </row>
    <row r="768" spans="1:2" x14ac:dyDescent="0.25">
      <c r="A768">
        <v>-13.4</v>
      </c>
      <c r="B768">
        <v>1.5953330701961601</v>
      </c>
    </row>
    <row r="769" spans="1:2" x14ac:dyDescent="0.25">
      <c r="A769">
        <v>-13.3</v>
      </c>
      <c r="B769">
        <v>1.62396746330092</v>
      </c>
    </row>
    <row r="770" spans="1:2" x14ac:dyDescent="0.25">
      <c r="A770">
        <v>-13.2</v>
      </c>
      <c r="B770">
        <v>1.6529522831883201</v>
      </c>
    </row>
    <row r="771" spans="1:2" x14ac:dyDescent="0.25">
      <c r="A771">
        <v>-13.1</v>
      </c>
      <c r="B771">
        <v>1.6822936087421201</v>
      </c>
    </row>
    <row r="772" spans="1:2" x14ac:dyDescent="0.25">
      <c r="A772">
        <v>-13</v>
      </c>
      <c r="B772">
        <v>1.71199765991799</v>
      </c>
    </row>
    <row r="773" spans="1:2" x14ac:dyDescent="0.25">
      <c r="A773">
        <v>-12.9</v>
      </c>
      <c r="B773">
        <v>1.74207080198385</v>
      </c>
    </row>
    <row r="774" spans="1:2" x14ac:dyDescent="0.25">
      <c r="A774">
        <v>-12.8</v>
      </c>
      <c r="B774">
        <v>1.7725195499205699</v>
      </c>
    </row>
    <row r="775" spans="1:2" x14ac:dyDescent="0.25">
      <c r="A775">
        <v>-12.7</v>
      </c>
      <c r="B775">
        <v>1.80335057299071</v>
      </c>
    </row>
    <row r="776" spans="1:2" x14ac:dyDescent="0.25">
      <c r="A776">
        <v>-12.6</v>
      </c>
      <c r="B776">
        <v>1.8345706994828499</v>
      </c>
    </row>
    <row r="777" spans="1:2" x14ac:dyDescent="0.25">
      <c r="A777">
        <v>-12.5</v>
      </c>
      <c r="B777">
        <v>1.8661869216399301</v>
      </c>
    </row>
    <row r="778" spans="1:2" x14ac:dyDescent="0.25">
      <c r="A778">
        <v>-12.4</v>
      </c>
      <c r="B778">
        <v>1.8982064007803301</v>
      </c>
    </row>
    <row r="779" spans="1:2" x14ac:dyDescent="0.25">
      <c r="A779">
        <v>-12.3</v>
      </c>
      <c r="B779">
        <v>1.9306364726207901</v>
      </c>
    </row>
    <row r="780" spans="1:2" x14ac:dyDescent="0.25">
      <c r="A780">
        <v>-12.2</v>
      </c>
      <c r="B780">
        <v>1.9634846528110199</v>
      </c>
    </row>
    <row r="781" spans="1:2" x14ac:dyDescent="0.25">
      <c r="A781">
        <v>-12.1</v>
      </c>
      <c r="B781">
        <v>1.99675864269019</v>
      </c>
    </row>
    <row r="782" spans="1:2" x14ac:dyDescent="0.25">
      <c r="A782">
        <v>-12</v>
      </c>
      <c r="B782">
        <v>2.0304663352763299</v>
      </c>
    </row>
    <row r="783" spans="1:2" x14ac:dyDescent="0.25">
      <c r="A783">
        <v>-11.9</v>
      </c>
      <c r="B783">
        <v>2.0646158214998902</v>
      </c>
    </row>
    <row r="784" spans="1:2" x14ac:dyDescent="0.25">
      <c r="A784">
        <v>-11.8</v>
      </c>
      <c r="B784">
        <v>2.0992153966940399</v>
      </c>
    </row>
    <row r="785" spans="1:2" x14ac:dyDescent="0.25">
      <c r="A785">
        <v>-11.7</v>
      </c>
      <c r="B785">
        <v>2.1342735673542199</v>
      </c>
    </row>
    <row r="786" spans="1:2" x14ac:dyDescent="0.25">
      <c r="A786">
        <v>-11.6</v>
      </c>
      <c r="B786">
        <v>2.1697990581809301</v>
      </c>
    </row>
    <row r="787" spans="1:2" x14ac:dyDescent="0.25">
      <c r="A787">
        <v>-11.5</v>
      </c>
      <c r="B787">
        <v>2.20580081942013</v>
      </c>
    </row>
    <row r="788" spans="1:2" x14ac:dyDescent="0.25">
      <c r="A788">
        <v>-11.4</v>
      </c>
      <c r="B788">
        <v>2.24228803451664</v>
      </c>
    </row>
    <row r="789" spans="1:2" x14ac:dyDescent="0.25">
      <c r="A789">
        <v>-11.3</v>
      </c>
      <c r="B789">
        <v>2.2792701280969601</v>
      </c>
    </row>
    <row r="790" spans="1:2" x14ac:dyDescent="0.25">
      <c r="A790">
        <v>-11.2</v>
      </c>
      <c r="B790">
        <v>2.31675677429876</v>
      </c>
    </row>
    <row r="791" spans="1:2" x14ac:dyDescent="0.25">
      <c r="A791">
        <v>-11.1</v>
      </c>
      <c r="B791">
        <v>2.3547579054655401</v>
      </c>
    </row>
    <row r="792" spans="1:2" x14ac:dyDescent="0.25">
      <c r="A792">
        <v>-11</v>
      </c>
      <c r="B792">
        <v>2.39328372122606</v>
      </c>
    </row>
    <row r="793" spans="1:2" x14ac:dyDescent="0.25">
      <c r="A793">
        <v>-10.9</v>
      </c>
      <c r="B793">
        <v>2.4323446979793002</v>
      </c>
    </row>
    <row r="794" spans="1:2" x14ac:dyDescent="0.25">
      <c r="A794">
        <v>-10.8</v>
      </c>
      <c r="B794">
        <v>2.4719515988072498</v>
      </c>
    </row>
    <row r="795" spans="1:2" x14ac:dyDescent="0.25">
      <c r="A795">
        <v>-10.7</v>
      </c>
      <c r="B795">
        <v>2.5121154838390201</v>
      </c>
    </row>
    <row r="796" spans="1:2" x14ac:dyDescent="0.25">
      <c r="A796">
        <v>-10.6</v>
      </c>
      <c r="B796">
        <v>2.5528477210915401</v>
      </c>
    </row>
    <row r="797" spans="1:2" x14ac:dyDescent="0.25">
      <c r="A797">
        <v>-10.5</v>
      </c>
      <c r="B797">
        <v>2.5941599978136098</v>
      </c>
    </row>
    <row r="798" spans="1:2" x14ac:dyDescent="0.25">
      <c r="A798">
        <v>-10.4</v>
      </c>
      <c r="B798">
        <v>2.6360643323619799</v>
      </c>
    </row>
    <row r="799" spans="1:2" x14ac:dyDescent="0.25">
      <c r="A799">
        <v>-10.3</v>
      </c>
      <c r="B799">
        <v>2.67857308663991</v>
      </c>
    </row>
    <row r="800" spans="1:2" x14ac:dyDescent="0.25">
      <c r="A800">
        <v>-10.199999999999999</v>
      </c>
      <c r="B800">
        <v>2.7216989791309301</v>
      </c>
    </row>
    <row r="801" spans="1:2" x14ac:dyDescent="0.25">
      <c r="A801">
        <v>-10.1</v>
      </c>
      <c r="B801">
        <v>2.7654550985626098</v>
      </c>
    </row>
    <row r="802" spans="1:2" x14ac:dyDescent="0.25">
      <c r="A802">
        <v>-10</v>
      </c>
      <c r="B802">
        <v>2.80985491823763</v>
      </c>
    </row>
    <row r="803" spans="1:2" x14ac:dyDescent="0.25">
      <c r="A803">
        <v>-9.9</v>
      </c>
      <c r="B803">
        <v>2.8549123110720802</v>
      </c>
    </row>
    <row r="804" spans="1:2" x14ac:dyDescent="0.25">
      <c r="A804">
        <v>-9.8000000000000007</v>
      </c>
      <c r="B804">
        <v>2.9006415653837299</v>
      </c>
    </row>
    <row r="805" spans="1:2" x14ac:dyDescent="0.25">
      <c r="A805">
        <v>-9.6999999999999993</v>
      </c>
      <c r="B805">
        <v>2.9470574014759201</v>
      </c>
    </row>
    <row r="806" spans="1:2" x14ac:dyDescent="0.25">
      <c r="A806">
        <v>-9.6</v>
      </c>
      <c r="B806">
        <v>2.9941749890664302</v>
      </c>
    </row>
    <row r="807" spans="1:2" x14ac:dyDescent="0.25">
      <c r="A807">
        <v>-9.5</v>
      </c>
      <c r="B807">
        <v>3.0420099656137101</v>
      </c>
    </row>
    <row r="808" spans="1:2" x14ac:dyDescent="0.25">
      <c r="A808">
        <v>-9.4</v>
      </c>
      <c r="B808">
        <v>3.0905784555973401</v>
      </c>
    </row>
    <row r="809" spans="1:2" x14ac:dyDescent="0.25">
      <c r="A809">
        <v>-9.3000000000000007</v>
      </c>
      <c r="B809">
        <v>3.1398970908132999</v>
      </c>
    </row>
    <row r="810" spans="1:2" x14ac:dyDescent="0.25">
      <c r="A810">
        <v>-9.1999999999999993</v>
      </c>
      <c r="B810">
        <v>3.1899830317495601</v>
      </c>
    </row>
    <row r="811" spans="1:2" x14ac:dyDescent="0.25">
      <c r="A811">
        <v>-9.1</v>
      </c>
      <c r="B811">
        <v>3.2408539901124001</v>
      </c>
    </row>
    <row r="812" spans="1:2" x14ac:dyDescent="0.25">
      <c r="A812">
        <v>-9</v>
      </c>
      <c r="B812">
        <v>3.2925282525791801</v>
      </c>
    </row>
    <row r="813" spans="1:2" x14ac:dyDescent="0.25">
      <c r="A813">
        <v>-8.9</v>
      </c>
      <c r="B813">
        <v>3.3450247058594198</v>
      </c>
    </row>
    <row r="814" spans="1:2" x14ac:dyDescent="0.25">
      <c r="A814">
        <v>-8.8000000000000007</v>
      </c>
      <c r="B814">
        <v>3.3983628631522498</v>
      </c>
    </row>
    <row r="815" spans="1:2" x14ac:dyDescent="0.25">
      <c r="A815">
        <v>-8.6999999999999993</v>
      </c>
      <c r="B815">
        <v>3.45256289209562</v>
      </c>
    </row>
    <row r="816" spans="1:2" x14ac:dyDescent="0.25">
      <c r="A816">
        <v>-8.6</v>
      </c>
      <c r="B816">
        <v>3.5076456443100001</v>
      </c>
    </row>
    <row r="817" spans="1:2" x14ac:dyDescent="0.25">
      <c r="A817">
        <v>-8.5</v>
      </c>
      <c r="B817">
        <v>3.56363268664815</v>
      </c>
    </row>
    <row r="818" spans="1:2" x14ac:dyDescent="0.25">
      <c r="A818">
        <v>-8.4</v>
      </c>
      <c r="B818">
        <v>3.6205463342712898</v>
      </c>
    </row>
    <row r="819" spans="1:2" x14ac:dyDescent="0.25">
      <c r="A819">
        <v>-8.3000000000000007</v>
      </c>
      <c r="B819">
        <v>3.5309253792154198</v>
      </c>
    </row>
    <row r="820" spans="1:2" x14ac:dyDescent="0.25">
      <c r="A820">
        <v>-8.1999999999999993</v>
      </c>
      <c r="B820">
        <v>3.8774774640505401</v>
      </c>
    </row>
    <row r="821" spans="1:2" x14ac:dyDescent="0.25">
      <c r="A821">
        <v>-8.1</v>
      </c>
      <c r="B821">
        <v>4.2198289175543398</v>
      </c>
    </row>
    <row r="822" spans="1:2" x14ac:dyDescent="0.25">
      <c r="A822">
        <v>-8</v>
      </c>
      <c r="B822">
        <v>4.5579797397268003</v>
      </c>
    </row>
    <row r="823" spans="1:2" x14ac:dyDescent="0.25">
      <c r="A823">
        <v>-7.9</v>
      </c>
      <c r="B823">
        <v>4.8919299305679296</v>
      </c>
    </row>
    <row r="824" spans="1:2" x14ac:dyDescent="0.25">
      <c r="A824">
        <v>-7.8</v>
      </c>
      <c r="B824">
        <v>5.2216794900777197</v>
      </c>
    </row>
    <row r="825" spans="1:2" x14ac:dyDescent="0.25">
      <c r="A825">
        <v>-7.7</v>
      </c>
      <c r="B825">
        <v>5.5472284182561804</v>
      </c>
    </row>
    <row r="826" spans="1:2" x14ac:dyDescent="0.25">
      <c r="A826">
        <v>-7.6</v>
      </c>
      <c r="B826">
        <v>5.8685767151033001</v>
      </c>
    </row>
    <row r="827" spans="1:2" x14ac:dyDescent="0.25">
      <c r="A827">
        <v>-7.5</v>
      </c>
      <c r="B827">
        <v>6.1857243806190896</v>
      </c>
    </row>
    <row r="828" spans="1:2" x14ac:dyDescent="0.25">
      <c r="A828">
        <v>-7.4</v>
      </c>
      <c r="B828">
        <v>6.4986714148035398</v>
      </c>
    </row>
    <row r="829" spans="1:2" x14ac:dyDescent="0.25">
      <c r="A829">
        <v>-7.3</v>
      </c>
      <c r="B829">
        <v>6.8074178176566598</v>
      </c>
    </row>
    <row r="830" spans="1:2" x14ac:dyDescent="0.25">
      <c r="A830">
        <v>-7.2</v>
      </c>
      <c r="B830">
        <v>7.1119635891784503</v>
      </c>
    </row>
    <row r="831" spans="1:2" x14ac:dyDescent="0.25">
      <c r="A831">
        <v>-7.1</v>
      </c>
      <c r="B831">
        <v>7.4123087293688998</v>
      </c>
    </row>
    <row r="832" spans="1:2" x14ac:dyDescent="0.25">
      <c r="A832">
        <v>-7</v>
      </c>
      <c r="B832">
        <v>7.70845323822802</v>
      </c>
    </row>
    <row r="833" spans="1:2" x14ac:dyDescent="0.25">
      <c r="A833">
        <v>-6.9</v>
      </c>
      <c r="B833">
        <v>8.0003971157557991</v>
      </c>
    </row>
    <row r="834" spans="1:2" x14ac:dyDescent="0.25">
      <c r="A834">
        <v>-6.8</v>
      </c>
      <c r="B834">
        <v>8.2881403619522498</v>
      </c>
    </row>
    <row r="835" spans="1:2" x14ac:dyDescent="0.25">
      <c r="A835">
        <v>-6.7</v>
      </c>
      <c r="B835">
        <v>8.5716829768173604</v>
      </c>
    </row>
    <row r="836" spans="1:2" x14ac:dyDescent="0.25">
      <c r="A836">
        <v>-6.6</v>
      </c>
      <c r="B836">
        <v>8.8510249603511397</v>
      </c>
    </row>
    <row r="837" spans="1:2" x14ac:dyDescent="0.25">
      <c r="A837">
        <v>-6.5</v>
      </c>
      <c r="B837">
        <v>9.1261663125535808</v>
      </c>
    </row>
    <row r="838" spans="1:2" x14ac:dyDescent="0.25">
      <c r="A838">
        <v>-6.4</v>
      </c>
      <c r="B838">
        <v>9.3971070334246907</v>
      </c>
    </row>
    <row r="839" spans="1:2" x14ac:dyDescent="0.25">
      <c r="A839">
        <v>-6.3</v>
      </c>
      <c r="B839">
        <v>9.6638471229644693</v>
      </c>
    </row>
    <row r="840" spans="1:2" x14ac:dyDescent="0.25">
      <c r="A840">
        <v>-6.2</v>
      </c>
      <c r="B840">
        <v>9.9263865811729097</v>
      </c>
    </row>
    <row r="841" spans="1:2" x14ac:dyDescent="0.25">
      <c r="A841">
        <v>-6.1</v>
      </c>
      <c r="B841">
        <v>10.184725408049999</v>
      </c>
    </row>
    <row r="842" spans="1:2" x14ac:dyDescent="0.25">
      <c r="A842">
        <v>-6</v>
      </c>
      <c r="B842">
        <v>10.438863603595699</v>
      </c>
    </row>
    <row r="843" spans="1:2" x14ac:dyDescent="0.25">
      <c r="A843">
        <v>-5.9</v>
      </c>
      <c r="B843">
        <v>10.688801167810199</v>
      </c>
    </row>
    <row r="844" spans="1:2" x14ac:dyDescent="0.25">
      <c r="A844">
        <v>-5.8</v>
      </c>
      <c r="B844">
        <v>10.934538100693301</v>
      </c>
    </row>
    <row r="845" spans="1:2" x14ac:dyDescent="0.25">
      <c r="A845">
        <v>-5.7</v>
      </c>
      <c r="B845">
        <v>11.176074402245099</v>
      </c>
    </row>
    <row r="846" spans="1:2" x14ac:dyDescent="0.25">
      <c r="A846">
        <v>-5.6</v>
      </c>
      <c r="B846">
        <v>11.413410072465499</v>
      </c>
    </row>
    <row r="847" spans="1:2" x14ac:dyDescent="0.25">
      <c r="A847">
        <v>-5.5</v>
      </c>
      <c r="B847">
        <v>11.6465451113546</v>
      </c>
    </row>
    <row r="848" spans="1:2" x14ac:dyDescent="0.25">
      <c r="A848">
        <v>-5.4</v>
      </c>
      <c r="B848">
        <v>11.8754795189123</v>
      </c>
    </row>
    <row r="849" spans="1:2" x14ac:dyDescent="0.25">
      <c r="A849">
        <v>-5.3</v>
      </c>
      <c r="B849">
        <v>12.100213295138801</v>
      </c>
    </row>
    <row r="850" spans="1:2" x14ac:dyDescent="0.25">
      <c r="A850">
        <v>-5.2</v>
      </c>
      <c r="B850">
        <v>12.320746440033901</v>
      </c>
    </row>
    <row r="851" spans="1:2" x14ac:dyDescent="0.25">
      <c r="A851">
        <v>-5.0999999999999996</v>
      </c>
      <c r="B851">
        <v>12.5370789535976</v>
      </c>
    </row>
    <row r="852" spans="1:2" x14ac:dyDescent="0.25">
      <c r="A852">
        <v>-5</v>
      </c>
      <c r="B852">
        <v>12.7492108358301</v>
      </c>
    </row>
    <row r="853" spans="1:2" x14ac:dyDescent="0.25">
      <c r="A853">
        <v>-4.9000000000000004</v>
      </c>
      <c r="B853">
        <v>12.957142086731199</v>
      </c>
    </row>
    <row r="854" spans="1:2" x14ac:dyDescent="0.25">
      <c r="A854">
        <v>-4.8</v>
      </c>
      <c r="B854">
        <v>13.1608727063009</v>
      </c>
    </row>
    <row r="855" spans="1:2" x14ac:dyDescent="0.25">
      <c r="A855">
        <v>-4.7</v>
      </c>
      <c r="B855">
        <v>13.3604026945393</v>
      </c>
    </row>
    <row r="856" spans="1:2" x14ac:dyDescent="0.25">
      <c r="A856">
        <v>-4.5999999999999996</v>
      </c>
      <c r="B856">
        <v>13.5557320514464</v>
      </c>
    </row>
    <row r="857" spans="1:2" x14ac:dyDescent="0.25">
      <c r="A857">
        <v>-4.5</v>
      </c>
      <c r="B857">
        <v>13.746860777022199</v>
      </c>
    </row>
    <row r="858" spans="1:2" x14ac:dyDescent="0.25">
      <c r="A858">
        <v>-4.4000000000000004</v>
      </c>
      <c r="B858">
        <v>13.9337888712666</v>
      </c>
    </row>
    <row r="859" spans="1:2" x14ac:dyDescent="0.25">
      <c r="A859">
        <v>-4.3</v>
      </c>
      <c r="B859">
        <v>14.1165163341797</v>
      </c>
    </row>
    <row r="860" spans="1:2" x14ac:dyDescent="0.25">
      <c r="A860">
        <v>-4.2</v>
      </c>
      <c r="B860">
        <v>14.295043165761401</v>
      </c>
    </row>
    <row r="861" spans="1:2" x14ac:dyDescent="0.25">
      <c r="A861">
        <v>-4.0999999999999996</v>
      </c>
      <c r="B861">
        <v>14.4693693660119</v>
      </c>
    </row>
    <row r="862" spans="1:2" x14ac:dyDescent="0.25">
      <c r="A862">
        <v>-4</v>
      </c>
      <c r="B862">
        <v>14.6394949349309</v>
      </c>
    </row>
    <row r="863" spans="1:2" x14ac:dyDescent="0.25">
      <c r="A863">
        <v>-3.9</v>
      </c>
      <c r="B863">
        <v>14.8054198725187</v>
      </c>
    </row>
    <row r="864" spans="1:2" x14ac:dyDescent="0.25">
      <c r="A864">
        <v>-3.8</v>
      </c>
      <c r="B864">
        <v>14.967144178775101</v>
      </c>
    </row>
    <row r="865" spans="1:2" x14ac:dyDescent="0.25">
      <c r="A865">
        <v>-3.7</v>
      </c>
      <c r="B865">
        <v>15.124667853700201</v>
      </c>
    </row>
    <row r="866" spans="1:2" x14ac:dyDescent="0.25">
      <c r="A866">
        <v>-3.6</v>
      </c>
      <c r="B866">
        <v>15.2779908972939</v>
      </c>
    </row>
    <row r="867" spans="1:2" x14ac:dyDescent="0.25">
      <c r="A867">
        <v>-3.5</v>
      </c>
      <c r="B867">
        <v>15.427113309556299</v>
      </c>
    </row>
    <row r="868" spans="1:2" x14ac:dyDescent="0.25">
      <c r="A868">
        <v>-3.4</v>
      </c>
      <c r="B868">
        <v>15.5720350904874</v>
      </c>
    </row>
    <row r="869" spans="1:2" x14ac:dyDescent="0.25">
      <c r="A869">
        <v>-3.3</v>
      </c>
      <c r="B869">
        <v>15.712756240087099</v>
      </c>
    </row>
    <row r="870" spans="1:2" x14ac:dyDescent="0.25">
      <c r="A870">
        <v>-3.2</v>
      </c>
      <c r="B870">
        <v>15.8492767583556</v>
      </c>
    </row>
    <row r="871" spans="1:2" x14ac:dyDescent="0.25">
      <c r="A871">
        <v>-3.1</v>
      </c>
      <c r="B871">
        <v>15.981596645292599</v>
      </c>
    </row>
    <row r="872" spans="1:2" x14ac:dyDescent="0.25">
      <c r="A872">
        <v>-3</v>
      </c>
      <c r="B872">
        <v>16.109715900898401</v>
      </c>
    </row>
    <row r="873" spans="1:2" x14ac:dyDescent="0.25">
      <c r="A873">
        <v>-2.9</v>
      </c>
      <c r="B873">
        <v>16.2336345251728</v>
      </c>
    </row>
    <row r="874" spans="1:2" x14ac:dyDescent="0.25">
      <c r="A874">
        <v>-2.8</v>
      </c>
      <c r="B874">
        <v>16.353352518115798</v>
      </c>
    </row>
    <row r="875" spans="1:2" x14ac:dyDescent="0.25">
      <c r="A875">
        <v>-2.7</v>
      </c>
      <c r="B875">
        <v>16.468869879727599</v>
      </c>
    </row>
    <row r="876" spans="1:2" x14ac:dyDescent="0.25">
      <c r="A876">
        <v>-2.6</v>
      </c>
      <c r="B876">
        <v>16.580186610007999</v>
      </c>
    </row>
    <row r="877" spans="1:2" x14ac:dyDescent="0.25">
      <c r="A877">
        <v>-2.5</v>
      </c>
      <c r="B877">
        <v>16.687302708956999</v>
      </c>
    </row>
    <row r="878" spans="1:2" x14ac:dyDescent="0.25">
      <c r="A878">
        <v>-2.4</v>
      </c>
      <c r="B878">
        <v>16.7902181765748</v>
      </c>
    </row>
    <row r="879" spans="1:2" x14ac:dyDescent="0.25">
      <c r="A879">
        <v>-2.2999999999999998</v>
      </c>
      <c r="B879">
        <v>16.888933012861202</v>
      </c>
    </row>
    <row r="880" spans="1:2" x14ac:dyDescent="0.25">
      <c r="A880">
        <v>-2.2000000000000002</v>
      </c>
      <c r="B880">
        <v>16.983447217816199</v>
      </c>
    </row>
    <row r="881" spans="1:2" x14ac:dyDescent="0.25">
      <c r="A881">
        <v>-2.1</v>
      </c>
      <c r="B881">
        <v>17.073760791440002</v>
      </c>
    </row>
    <row r="882" spans="1:2" x14ac:dyDescent="0.25">
      <c r="A882">
        <v>-2</v>
      </c>
      <c r="B882">
        <v>17.159873733732301</v>
      </c>
    </row>
    <row r="883" spans="1:2" x14ac:dyDescent="0.25">
      <c r="A883">
        <v>-1.9</v>
      </c>
      <c r="B883">
        <v>17.241786044693399</v>
      </c>
    </row>
    <row r="884" spans="1:2" x14ac:dyDescent="0.25">
      <c r="A884">
        <v>-1.8</v>
      </c>
      <c r="B884">
        <v>17.319497724323099</v>
      </c>
    </row>
    <row r="885" spans="1:2" x14ac:dyDescent="0.25">
      <c r="A885">
        <v>-1.7</v>
      </c>
      <c r="B885">
        <v>17.393008772621499</v>
      </c>
    </row>
    <row r="886" spans="1:2" x14ac:dyDescent="0.25">
      <c r="A886">
        <v>-1.6</v>
      </c>
      <c r="B886">
        <v>17.462319189588602</v>
      </c>
    </row>
    <row r="887" spans="1:2" x14ac:dyDescent="0.25">
      <c r="A887">
        <v>-1.5</v>
      </c>
      <c r="B887">
        <v>17.5274289752243</v>
      </c>
    </row>
    <row r="888" spans="1:2" x14ac:dyDescent="0.25">
      <c r="A888">
        <v>-1.4</v>
      </c>
      <c r="B888">
        <v>17.588338129528701</v>
      </c>
    </row>
    <row r="889" spans="1:2" x14ac:dyDescent="0.25">
      <c r="A889">
        <v>-1.3</v>
      </c>
      <c r="B889">
        <v>17.645046652501701</v>
      </c>
    </row>
    <row r="890" spans="1:2" x14ac:dyDescent="0.25">
      <c r="A890">
        <v>-1.2</v>
      </c>
      <c r="B890">
        <v>17.697554544143401</v>
      </c>
    </row>
    <row r="891" spans="1:2" x14ac:dyDescent="0.25">
      <c r="A891">
        <v>-1.1000000000000001</v>
      </c>
      <c r="B891">
        <v>17.745861804453799</v>
      </c>
    </row>
    <row r="892" spans="1:2" x14ac:dyDescent="0.25">
      <c r="A892">
        <v>-1</v>
      </c>
      <c r="B892">
        <v>17.7899684334329</v>
      </c>
    </row>
    <row r="893" spans="1:2" x14ac:dyDescent="0.25">
      <c r="A893">
        <v>-0.9</v>
      </c>
      <c r="B893">
        <v>17.829874431080601</v>
      </c>
    </row>
    <row r="894" spans="1:2" x14ac:dyDescent="0.25">
      <c r="A894">
        <v>-0.8</v>
      </c>
      <c r="B894">
        <v>17.865579797397</v>
      </c>
    </row>
    <row r="895" spans="1:2" x14ac:dyDescent="0.25">
      <c r="A895">
        <v>-0.7</v>
      </c>
      <c r="B895">
        <v>17.897084532381999</v>
      </c>
    </row>
    <row r="896" spans="1:2" x14ac:dyDescent="0.25">
      <c r="A896">
        <v>-0.6</v>
      </c>
      <c r="B896">
        <v>17.924388636035701</v>
      </c>
    </row>
    <row r="897" spans="1:2" x14ac:dyDescent="0.25">
      <c r="A897">
        <v>-0.5</v>
      </c>
      <c r="B897">
        <v>17.947492108358102</v>
      </c>
    </row>
    <row r="898" spans="1:2" x14ac:dyDescent="0.25">
      <c r="A898">
        <v>-0.4</v>
      </c>
      <c r="B898">
        <v>17.966394949349102</v>
      </c>
    </row>
    <row r="899" spans="1:2" x14ac:dyDescent="0.25">
      <c r="A899">
        <v>-0.3</v>
      </c>
      <c r="B899">
        <v>17.981097159008801</v>
      </c>
    </row>
    <row r="900" spans="1:2" x14ac:dyDescent="0.25">
      <c r="A900">
        <v>-0.2</v>
      </c>
      <c r="B900">
        <v>17.991598737337199</v>
      </c>
    </row>
    <row r="901" spans="1:2" x14ac:dyDescent="0.25">
      <c r="A901">
        <v>-0.1</v>
      </c>
      <c r="B901">
        <v>17.9978996843342</v>
      </c>
    </row>
    <row r="902" spans="1:2" x14ac:dyDescent="0.25">
      <c r="A902">
        <v>0</v>
      </c>
      <c r="B902">
        <v>18</v>
      </c>
    </row>
    <row r="903" spans="1:2" x14ac:dyDescent="0.25">
      <c r="A903">
        <v>0.1</v>
      </c>
      <c r="B903">
        <v>17.9978996843343</v>
      </c>
    </row>
    <row r="904" spans="1:2" x14ac:dyDescent="0.25">
      <c r="A904">
        <v>0.2</v>
      </c>
      <c r="B904">
        <v>17.991598737337402</v>
      </c>
    </row>
    <row r="905" spans="1:2" x14ac:dyDescent="0.25">
      <c r="A905">
        <v>0.3</v>
      </c>
      <c r="B905">
        <v>17.981097159009099</v>
      </c>
    </row>
    <row r="906" spans="1:2" x14ac:dyDescent="0.25">
      <c r="A906">
        <v>0.4</v>
      </c>
      <c r="B906">
        <v>17.9663949493494</v>
      </c>
    </row>
    <row r="907" spans="1:2" x14ac:dyDescent="0.25">
      <c r="A907">
        <v>0.5</v>
      </c>
      <c r="B907">
        <v>17.9474921083584</v>
      </c>
    </row>
    <row r="908" spans="1:2" x14ac:dyDescent="0.25">
      <c r="A908">
        <v>0.6</v>
      </c>
      <c r="B908">
        <v>17.924388636036099</v>
      </c>
    </row>
    <row r="909" spans="1:2" x14ac:dyDescent="0.25">
      <c r="A909">
        <v>0.7</v>
      </c>
      <c r="B909">
        <v>17.8970845323825</v>
      </c>
    </row>
    <row r="910" spans="1:2" x14ac:dyDescent="0.25">
      <c r="A910">
        <v>0.8</v>
      </c>
      <c r="B910">
        <v>17.865579797397501</v>
      </c>
    </row>
    <row r="911" spans="1:2" x14ac:dyDescent="0.25">
      <c r="A911">
        <v>0.9</v>
      </c>
      <c r="B911">
        <v>17.829874431081201</v>
      </c>
    </row>
    <row r="912" spans="1:2" x14ac:dyDescent="0.25">
      <c r="A912">
        <v>1</v>
      </c>
      <c r="B912">
        <v>17.7899684334336</v>
      </c>
    </row>
    <row r="913" spans="1:2" x14ac:dyDescent="0.25">
      <c r="A913">
        <v>1.1000000000000001</v>
      </c>
      <c r="B913">
        <v>17.745861804454599</v>
      </c>
    </row>
    <row r="914" spans="1:2" x14ac:dyDescent="0.25">
      <c r="A914">
        <v>1.2</v>
      </c>
      <c r="B914">
        <v>17.6975545441443</v>
      </c>
    </row>
    <row r="915" spans="1:2" x14ac:dyDescent="0.25">
      <c r="A915">
        <v>1.3</v>
      </c>
      <c r="B915">
        <v>17.6450466525026</v>
      </c>
    </row>
    <row r="916" spans="1:2" x14ac:dyDescent="0.25">
      <c r="A916">
        <v>1.4</v>
      </c>
      <c r="B916">
        <v>17.588338129529699</v>
      </c>
    </row>
    <row r="917" spans="1:2" x14ac:dyDescent="0.25">
      <c r="A917">
        <v>1.5</v>
      </c>
      <c r="B917">
        <v>17.527428975225298</v>
      </c>
    </row>
    <row r="918" spans="1:2" x14ac:dyDescent="0.25">
      <c r="A918">
        <v>1.6</v>
      </c>
      <c r="B918">
        <v>17.462319189589699</v>
      </c>
    </row>
    <row r="919" spans="1:2" x14ac:dyDescent="0.25">
      <c r="A919">
        <v>1.7</v>
      </c>
      <c r="B919">
        <v>17.3930087726227</v>
      </c>
    </row>
    <row r="920" spans="1:2" x14ac:dyDescent="0.25">
      <c r="A920">
        <v>1.8</v>
      </c>
      <c r="B920">
        <v>17.3194977243244</v>
      </c>
    </row>
    <row r="921" spans="1:2" x14ac:dyDescent="0.25">
      <c r="A921">
        <v>1.9</v>
      </c>
      <c r="B921">
        <v>17.241786044694699</v>
      </c>
    </row>
    <row r="922" spans="1:2" x14ac:dyDescent="0.25">
      <c r="A922">
        <v>2</v>
      </c>
      <c r="B922">
        <v>17.1598737337338</v>
      </c>
    </row>
    <row r="923" spans="1:2" x14ac:dyDescent="0.25">
      <c r="A923">
        <v>2.1</v>
      </c>
      <c r="B923">
        <v>17.073760791441401</v>
      </c>
    </row>
    <row r="924" spans="1:2" x14ac:dyDescent="0.25">
      <c r="A924">
        <v>2.2000000000000002</v>
      </c>
      <c r="B924">
        <v>16.983447217817801</v>
      </c>
    </row>
    <row r="925" spans="1:2" x14ac:dyDescent="0.25">
      <c r="A925">
        <v>2.2999999999999998</v>
      </c>
      <c r="B925">
        <v>16.8889330128628</v>
      </c>
    </row>
    <row r="926" spans="1:2" x14ac:dyDescent="0.25">
      <c r="A926">
        <v>2.4</v>
      </c>
      <c r="B926">
        <v>16.790218176576499</v>
      </c>
    </row>
    <row r="927" spans="1:2" x14ac:dyDescent="0.25">
      <c r="A927">
        <v>2.5</v>
      </c>
      <c r="B927">
        <v>16.6873027089588</v>
      </c>
    </row>
    <row r="928" spans="1:2" x14ac:dyDescent="0.25">
      <c r="A928">
        <v>2.6</v>
      </c>
      <c r="B928">
        <v>16.5801866100098</v>
      </c>
    </row>
    <row r="929" spans="1:2" x14ac:dyDescent="0.25">
      <c r="A929">
        <v>2.7</v>
      </c>
      <c r="B929">
        <v>16.4688698797295</v>
      </c>
    </row>
    <row r="930" spans="1:2" x14ac:dyDescent="0.25">
      <c r="A930">
        <v>2.8</v>
      </c>
      <c r="B930">
        <v>16.353352518117799</v>
      </c>
    </row>
    <row r="931" spans="1:2" x14ac:dyDescent="0.25">
      <c r="A931">
        <v>2.9</v>
      </c>
      <c r="B931">
        <v>16.2336345251748</v>
      </c>
    </row>
    <row r="932" spans="1:2" x14ac:dyDescent="0.25">
      <c r="A932">
        <v>3</v>
      </c>
      <c r="B932">
        <v>16.1097159009005</v>
      </c>
    </row>
    <row r="933" spans="1:2" x14ac:dyDescent="0.25">
      <c r="A933">
        <v>3.1</v>
      </c>
      <c r="B933">
        <v>15.9815966452948</v>
      </c>
    </row>
    <row r="934" spans="1:2" x14ac:dyDescent="0.25">
      <c r="A934">
        <v>3.2</v>
      </c>
      <c r="B934">
        <v>15.849276758357799</v>
      </c>
    </row>
    <row r="935" spans="1:2" x14ac:dyDescent="0.25">
      <c r="A935">
        <v>3.3</v>
      </c>
      <c r="B935">
        <v>15.712756240089499</v>
      </c>
    </row>
    <row r="936" spans="1:2" x14ac:dyDescent="0.25">
      <c r="A936">
        <v>3.4</v>
      </c>
      <c r="B936">
        <v>15.5720350904898</v>
      </c>
    </row>
    <row r="937" spans="1:2" x14ac:dyDescent="0.25">
      <c r="A937">
        <v>3.5</v>
      </c>
      <c r="B937">
        <v>15.4271133095588</v>
      </c>
    </row>
    <row r="938" spans="1:2" x14ac:dyDescent="0.25">
      <c r="A938">
        <v>3.6</v>
      </c>
      <c r="B938">
        <v>15.277990897296499</v>
      </c>
    </row>
    <row r="939" spans="1:2" x14ac:dyDescent="0.25">
      <c r="A939">
        <v>3.7</v>
      </c>
      <c r="B939">
        <v>15.1246678537028</v>
      </c>
    </row>
    <row r="940" spans="1:2" x14ac:dyDescent="0.25">
      <c r="A940">
        <v>3.8</v>
      </c>
      <c r="B940">
        <v>14.967144178777801</v>
      </c>
    </row>
    <row r="941" spans="1:2" x14ac:dyDescent="0.25">
      <c r="A941">
        <v>3.9</v>
      </c>
      <c r="B941">
        <v>14.8054198725214</v>
      </c>
    </row>
    <row r="942" spans="1:2" x14ac:dyDescent="0.25">
      <c r="A942">
        <v>4</v>
      </c>
      <c r="B942">
        <v>14.639494934933699</v>
      </c>
    </row>
    <row r="943" spans="1:2" x14ac:dyDescent="0.25">
      <c r="A943">
        <v>4.0999999999999996</v>
      </c>
      <c r="B943">
        <v>14.4693693660147</v>
      </c>
    </row>
    <row r="944" spans="1:2" x14ac:dyDescent="0.25">
      <c r="A944">
        <v>4.2</v>
      </c>
      <c r="B944">
        <v>14.295043165764399</v>
      </c>
    </row>
    <row r="945" spans="1:2" x14ac:dyDescent="0.25">
      <c r="A945">
        <v>4.3</v>
      </c>
      <c r="B945">
        <v>14.1165163341827</v>
      </c>
    </row>
    <row r="946" spans="1:2" x14ac:dyDescent="0.25">
      <c r="A946">
        <v>4.4000000000000004</v>
      </c>
      <c r="B946">
        <v>13.9337888712697</v>
      </c>
    </row>
    <row r="947" spans="1:2" x14ac:dyDescent="0.25">
      <c r="A947">
        <v>4.5</v>
      </c>
      <c r="B947">
        <v>13.746860777025301</v>
      </c>
    </row>
    <row r="948" spans="1:2" x14ac:dyDescent="0.25">
      <c r="A948">
        <v>4.5999999999999996</v>
      </c>
      <c r="B948">
        <v>13.5557320514497</v>
      </c>
    </row>
    <row r="949" spans="1:2" x14ac:dyDescent="0.25">
      <c r="A949">
        <v>4.7</v>
      </c>
      <c r="B949">
        <v>13.3604026945426</v>
      </c>
    </row>
    <row r="950" spans="1:2" x14ac:dyDescent="0.25">
      <c r="A950">
        <v>4.8</v>
      </c>
      <c r="B950">
        <v>13.1608727063043</v>
      </c>
    </row>
    <row r="951" spans="1:2" x14ac:dyDescent="0.25">
      <c r="A951">
        <v>4.9000000000000004</v>
      </c>
      <c r="B951">
        <v>12.957142086734599</v>
      </c>
    </row>
    <row r="952" spans="1:2" x14ac:dyDescent="0.25">
      <c r="A952">
        <v>5</v>
      </c>
      <c r="B952">
        <v>12.749210835833599</v>
      </c>
    </row>
    <row r="953" spans="1:2" x14ac:dyDescent="0.25">
      <c r="A953">
        <v>5.0999999999999996</v>
      </c>
      <c r="B953">
        <v>12.537078953601201</v>
      </c>
    </row>
    <row r="954" spans="1:2" x14ac:dyDescent="0.25">
      <c r="A954">
        <v>5.2</v>
      </c>
      <c r="B954">
        <v>12.3207464400375</v>
      </c>
    </row>
    <row r="955" spans="1:2" x14ac:dyDescent="0.25">
      <c r="A955">
        <v>5.3</v>
      </c>
      <c r="B955">
        <v>12.100213295142501</v>
      </c>
    </row>
    <row r="956" spans="1:2" x14ac:dyDescent="0.25">
      <c r="A956">
        <v>5.4</v>
      </c>
      <c r="B956">
        <v>11.8754795189161</v>
      </c>
    </row>
    <row r="957" spans="1:2" x14ac:dyDescent="0.25">
      <c r="A957">
        <v>5.5</v>
      </c>
      <c r="B957">
        <v>11.6465451113584</v>
      </c>
    </row>
    <row r="958" spans="1:2" x14ac:dyDescent="0.25">
      <c r="A958">
        <v>5.6</v>
      </c>
      <c r="B958">
        <v>11.4134100724694</v>
      </c>
    </row>
    <row r="959" spans="1:2" x14ac:dyDescent="0.25">
      <c r="A959">
        <v>5.7</v>
      </c>
      <c r="B959">
        <v>11.1760744022491</v>
      </c>
    </row>
    <row r="960" spans="1:2" x14ac:dyDescent="0.25">
      <c r="A960">
        <v>5.8</v>
      </c>
      <c r="B960">
        <v>10.934538100697401</v>
      </c>
    </row>
    <row r="961" spans="1:2" x14ac:dyDescent="0.25">
      <c r="A961">
        <v>5.9</v>
      </c>
      <c r="B961">
        <v>10.688801167814299</v>
      </c>
    </row>
    <row r="962" spans="1:2" x14ac:dyDescent="0.25">
      <c r="A962">
        <v>6</v>
      </c>
      <c r="B962">
        <v>10.4388636036</v>
      </c>
    </row>
    <row r="963" spans="1:2" x14ac:dyDescent="0.25">
      <c r="A963">
        <v>6.1</v>
      </c>
      <c r="B963">
        <v>10.1847254080543</v>
      </c>
    </row>
    <row r="964" spans="1:2" x14ac:dyDescent="0.25">
      <c r="A964">
        <v>6.2</v>
      </c>
      <c r="B964">
        <v>9.92638658117726</v>
      </c>
    </row>
    <row r="965" spans="1:2" x14ac:dyDescent="0.25">
      <c r="A965">
        <v>6.3</v>
      </c>
      <c r="B965">
        <v>9.6638471229688907</v>
      </c>
    </row>
    <row r="966" spans="1:2" x14ac:dyDescent="0.25">
      <c r="A966">
        <v>6.4</v>
      </c>
      <c r="B966">
        <v>9.3971070334291902</v>
      </c>
    </row>
    <row r="967" spans="1:2" x14ac:dyDescent="0.25">
      <c r="A967">
        <v>6.5</v>
      </c>
      <c r="B967">
        <v>9.1261663125581496</v>
      </c>
    </row>
    <row r="968" spans="1:2" x14ac:dyDescent="0.25">
      <c r="A968">
        <v>6.6</v>
      </c>
      <c r="B968">
        <v>8.8510249603557707</v>
      </c>
    </row>
    <row r="969" spans="1:2" x14ac:dyDescent="0.25">
      <c r="A969">
        <v>6.7</v>
      </c>
      <c r="B969">
        <v>8.5716829768220695</v>
      </c>
    </row>
    <row r="970" spans="1:2" x14ac:dyDescent="0.25">
      <c r="A970">
        <v>6.8</v>
      </c>
      <c r="B970">
        <v>8.2881403619570193</v>
      </c>
    </row>
    <row r="971" spans="1:2" x14ac:dyDescent="0.25">
      <c r="A971">
        <v>6.9</v>
      </c>
      <c r="B971">
        <v>8.0003971157606397</v>
      </c>
    </row>
    <row r="972" spans="1:2" x14ac:dyDescent="0.25">
      <c r="A972">
        <v>7</v>
      </c>
      <c r="B972">
        <v>7.7084532382329298</v>
      </c>
    </row>
    <row r="973" spans="1:2" x14ac:dyDescent="0.25">
      <c r="A973">
        <v>7.1</v>
      </c>
      <c r="B973">
        <v>7.4123087293738896</v>
      </c>
    </row>
    <row r="974" spans="1:2" x14ac:dyDescent="0.25">
      <c r="A974">
        <v>7.2</v>
      </c>
      <c r="B974">
        <v>7.1119635891835102</v>
      </c>
    </row>
    <row r="975" spans="1:2" x14ac:dyDescent="0.25">
      <c r="A975">
        <v>7.3</v>
      </c>
      <c r="B975">
        <v>6.8074178176617899</v>
      </c>
    </row>
    <row r="976" spans="1:2" x14ac:dyDescent="0.25">
      <c r="A976">
        <v>7.4</v>
      </c>
      <c r="B976">
        <v>6.4986714148087401</v>
      </c>
    </row>
    <row r="977" spans="1:2" x14ac:dyDescent="0.25">
      <c r="A977">
        <v>7.5</v>
      </c>
      <c r="B977">
        <v>6.18572438062436</v>
      </c>
    </row>
    <row r="978" spans="1:2" x14ac:dyDescent="0.25">
      <c r="A978">
        <v>7.6</v>
      </c>
      <c r="B978">
        <v>5.8685767151086399</v>
      </c>
    </row>
    <row r="979" spans="1:2" x14ac:dyDescent="0.25">
      <c r="A979">
        <v>7.7</v>
      </c>
      <c r="B979">
        <v>5.5472284182615796</v>
      </c>
    </row>
    <row r="980" spans="1:2" x14ac:dyDescent="0.25">
      <c r="A980">
        <v>7.8</v>
      </c>
      <c r="B980">
        <v>5.2216794900831998</v>
      </c>
    </row>
    <row r="981" spans="1:2" x14ac:dyDescent="0.25">
      <c r="A981">
        <v>7.9</v>
      </c>
      <c r="B981">
        <v>4.8919299305734798</v>
      </c>
    </row>
    <row r="982" spans="1:2" x14ac:dyDescent="0.25">
      <c r="A982">
        <v>8</v>
      </c>
      <c r="B982">
        <v>4.5579797397324198</v>
      </c>
    </row>
    <row r="983" spans="1:2" x14ac:dyDescent="0.25">
      <c r="A983">
        <v>8.1</v>
      </c>
      <c r="B983">
        <v>4.2198289175600303</v>
      </c>
    </row>
    <row r="984" spans="1:2" x14ac:dyDescent="0.25">
      <c r="A984">
        <v>8.1999999999999993</v>
      </c>
      <c r="B984">
        <v>3.8774774640562999</v>
      </c>
    </row>
    <row r="985" spans="1:2" x14ac:dyDescent="0.25">
      <c r="A985">
        <v>8.3000000000000007</v>
      </c>
      <c r="B985">
        <v>3.5309253792212401</v>
      </c>
    </row>
    <row r="986" spans="1:2" x14ac:dyDescent="0.25">
      <c r="A986">
        <v>8.4</v>
      </c>
      <c r="B986">
        <v>3.6205463342722499</v>
      </c>
    </row>
    <row r="987" spans="1:2" x14ac:dyDescent="0.25">
      <c r="A987">
        <v>8.5</v>
      </c>
      <c r="B987">
        <v>3.5636326866490999</v>
      </c>
    </row>
    <row r="988" spans="1:2" x14ac:dyDescent="0.25">
      <c r="A988">
        <v>8.6</v>
      </c>
      <c r="B988">
        <v>3.5076456443109301</v>
      </c>
    </row>
    <row r="989" spans="1:2" x14ac:dyDescent="0.25">
      <c r="A989">
        <v>8.6999999999999993</v>
      </c>
      <c r="B989">
        <v>3.4525628920965299</v>
      </c>
    </row>
    <row r="990" spans="1:2" x14ac:dyDescent="0.25">
      <c r="A990">
        <v>8.8000000000000007</v>
      </c>
      <c r="B990">
        <v>3.3983628631531499</v>
      </c>
    </row>
    <row r="991" spans="1:2" x14ac:dyDescent="0.25">
      <c r="A991">
        <v>8.9</v>
      </c>
      <c r="B991">
        <v>3.3450247058603</v>
      </c>
    </row>
    <row r="992" spans="1:2" x14ac:dyDescent="0.25">
      <c r="A992">
        <v>9</v>
      </c>
      <c r="B992">
        <v>3.2925282525800501</v>
      </c>
    </row>
    <row r="993" spans="1:2" x14ac:dyDescent="0.25">
      <c r="A993">
        <v>9.1</v>
      </c>
      <c r="B993">
        <v>3.24085399011325</v>
      </c>
    </row>
    <row r="994" spans="1:2" x14ac:dyDescent="0.25">
      <c r="A994">
        <v>9.1999999999999993</v>
      </c>
      <c r="B994">
        <v>3.1899830317503999</v>
      </c>
    </row>
    <row r="995" spans="1:2" x14ac:dyDescent="0.25">
      <c r="A995">
        <v>9.3000000000000007</v>
      </c>
      <c r="B995">
        <v>3.1398970908141299</v>
      </c>
    </row>
    <row r="996" spans="1:2" x14ac:dyDescent="0.25">
      <c r="A996">
        <v>9.4</v>
      </c>
      <c r="B996">
        <v>3.0905784555981599</v>
      </c>
    </row>
    <row r="997" spans="1:2" x14ac:dyDescent="0.25">
      <c r="A997">
        <v>9.5</v>
      </c>
      <c r="B997">
        <v>3.0420099656145201</v>
      </c>
    </row>
    <row r="998" spans="1:2" x14ac:dyDescent="0.25">
      <c r="A998">
        <v>9.6</v>
      </c>
      <c r="B998">
        <v>2.9941749890672198</v>
      </c>
    </row>
    <row r="999" spans="1:2" x14ac:dyDescent="0.25">
      <c r="A999">
        <v>9.6999999999999993</v>
      </c>
      <c r="B999">
        <v>2.9470574014766999</v>
      </c>
    </row>
    <row r="1000" spans="1:2" x14ac:dyDescent="0.25">
      <c r="A1000">
        <v>9.8000000000000007</v>
      </c>
      <c r="B1000">
        <v>2.9006415653844999</v>
      </c>
    </row>
    <row r="1001" spans="1:2" x14ac:dyDescent="0.25">
      <c r="A1001">
        <v>9.9</v>
      </c>
      <c r="B1001">
        <v>2.85491231107284</v>
      </c>
    </row>
    <row r="1002" spans="1:2" x14ac:dyDescent="0.25">
      <c r="A1002">
        <v>10</v>
      </c>
      <c r="B1002">
        <v>2.8098549182383801</v>
      </c>
    </row>
    <row r="1003" spans="1:2" x14ac:dyDescent="0.25">
      <c r="A1003">
        <v>10.1</v>
      </c>
      <c r="B1003">
        <v>2.7654550985633501</v>
      </c>
    </row>
    <row r="1004" spans="1:2" x14ac:dyDescent="0.25">
      <c r="A1004">
        <v>10.199999999999999</v>
      </c>
      <c r="B1004">
        <v>2.7216989791316601</v>
      </c>
    </row>
    <row r="1005" spans="1:2" x14ac:dyDescent="0.25">
      <c r="A1005">
        <v>10.3</v>
      </c>
      <c r="B1005">
        <v>2.6785730866406201</v>
      </c>
    </row>
    <row r="1006" spans="1:2" x14ac:dyDescent="0.25">
      <c r="A1006">
        <v>10.4</v>
      </c>
      <c r="B1006">
        <v>2.6360643323626798</v>
      </c>
    </row>
    <row r="1007" spans="1:2" x14ac:dyDescent="0.25">
      <c r="A1007">
        <v>10.5</v>
      </c>
      <c r="B1007">
        <v>2.5941599978143</v>
      </c>
    </row>
    <row r="1008" spans="1:2" x14ac:dyDescent="0.25">
      <c r="A1008">
        <v>10.6</v>
      </c>
      <c r="B1008">
        <v>2.55284772109222</v>
      </c>
    </row>
    <row r="1009" spans="1:2" x14ac:dyDescent="0.25">
      <c r="A1009">
        <v>10.7</v>
      </c>
      <c r="B1009">
        <v>2.5121154838397</v>
      </c>
    </row>
    <row r="1010" spans="1:2" x14ac:dyDescent="0.25">
      <c r="A1010">
        <v>10.8</v>
      </c>
      <c r="B1010">
        <v>2.4719515988079199</v>
      </c>
    </row>
    <row r="1011" spans="1:2" x14ac:dyDescent="0.25">
      <c r="A1011">
        <v>10.9</v>
      </c>
      <c r="B1011">
        <v>2.4323446979799601</v>
      </c>
    </row>
    <row r="1012" spans="1:2" x14ac:dyDescent="0.25">
      <c r="A1012">
        <v>11</v>
      </c>
      <c r="B1012">
        <v>2.3932837212267102</v>
      </c>
    </row>
    <row r="1013" spans="1:2" x14ac:dyDescent="0.25">
      <c r="A1013">
        <v>11.1</v>
      </c>
      <c r="B1013">
        <v>2.35475790546618</v>
      </c>
    </row>
    <row r="1014" spans="1:2" x14ac:dyDescent="0.25">
      <c r="A1014">
        <v>11.2</v>
      </c>
      <c r="B1014">
        <v>2.3167567742993902</v>
      </c>
    </row>
    <row r="1015" spans="1:2" x14ac:dyDescent="0.25">
      <c r="A1015">
        <v>11.3</v>
      </c>
      <c r="B1015">
        <v>2.2792701280975902</v>
      </c>
    </row>
    <row r="1016" spans="1:2" x14ac:dyDescent="0.25">
      <c r="A1016">
        <v>11.4</v>
      </c>
      <c r="B1016">
        <v>2.24228803451726</v>
      </c>
    </row>
    <row r="1017" spans="1:2" x14ac:dyDescent="0.25">
      <c r="A1017">
        <v>11.5</v>
      </c>
      <c r="B1017">
        <v>2.2058008194207401</v>
      </c>
    </row>
    <row r="1018" spans="1:2" x14ac:dyDescent="0.25">
      <c r="A1018">
        <v>11.6</v>
      </c>
      <c r="B1018">
        <v>2.1697990581815301</v>
      </c>
    </row>
    <row r="1019" spans="1:2" x14ac:dyDescent="0.25">
      <c r="A1019">
        <v>11.7</v>
      </c>
      <c r="B1019">
        <v>2.1342735673548101</v>
      </c>
    </row>
    <row r="1020" spans="1:2" x14ac:dyDescent="0.25">
      <c r="A1020">
        <v>11.8</v>
      </c>
      <c r="B1020">
        <v>2.0992153966946199</v>
      </c>
    </row>
    <row r="1021" spans="1:2" x14ac:dyDescent="0.25">
      <c r="A1021">
        <v>11.9</v>
      </c>
      <c r="B1021">
        <v>2.06461582150046</v>
      </c>
    </row>
    <row r="1022" spans="1:2" x14ac:dyDescent="0.25">
      <c r="A1022">
        <v>12</v>
      </c>
      <c r="B1022">
        <v>2.0304663352768899</v>
      </c>
    </row>
    <row r="1023" spans="1:2" x14ac:dyDescent="0.25">
      <c r="A1023">
        <v>12.1</v>
      </c>
      <c r="B1023">
        <v>1.99675864269075</v>
      </c>
    </row>
    <row r="1024" spans="1:2" x14ac:dyDescent="0.25">
      <c r="A1024">
        <v>12.2</v>
      </c>
      <c r="B1024">
        <v>1.9634846528115699</v>
      </c>
    </row>
    <row r="1025" spans="1:2" x14ac:dyDescent="0.25">
      <c r="A1025">
        <v>12.3</v>
      </c>
      <c r="B1025">
        <v>1.9306364726213401</v>
      </c>
    </row>
    <row r="1026" spans="1:2" x14ac:dyDescent="0.25">
      <c r="A1026">
        <v>12.4</v>
      </c>
      <c r="B1026">
        <v>1.8982064007808701</v>
      </c>
    </row>
    <row r="1027" spans="1:2" x14ac:dyDescent="0.25">
      <c r="A1027">
        <v>12.5</v>
      </c>
      <c r="B1027">
        <v>1.8661869216404601</v>
      </c>
    </row>
    <row r="1028" spans="1:2" x14ac:dyDescent="0.25">
      <c r="A1028">
        <v>12.6</v>
      </c>
      <c r="B1028">
        <v>1.8345706994833799</v>
      </c>
    </row>
    <row r="1029" spans="1:2" x14ac:dyDescent="0.25">
      <c r="A1029">
        <v>12.7</v>
      </c>
      <c r="B1029">
        <v>1.80335057299123</v>
      </c>
    </row>
    <row r="1030" spans="1:2" x14ac:dyDescent="0.25">
      <c r="A1030">
        <v>12.8</v>
      </c>
      <c r="B1030">
        <v>1.77251954992108</v>
      </c>
    </row>
    <row r="1031" spans="1:2" x14ac:dyDescent="0.25">
      <c r="A1031">
        <v>12.9</v>
      </c>
      <c r="B1031">
        <v>1.74207080198435</v>
      </c>
    </row>
    <row r="1032" spans="1:2" x14ac:dyDescent="0.25">
      <c r="A1032">
        <v>13</v>
      </c>
      <c r="B1032">
        <v>1.7119976599184901</v>
      </c>
    </row>
    <row r="1033" spans="1:2" x14ac:dyDescent="0.25">
      <c r="A1033">
        <v>13.1</v>
      </c>
      <c r="B1033">
        <v>1.6822936087426099</v>
      </c>
    </row>
    <row r="1034" spans="1:2" x14ac:dyDescent="0.25">
      <c r="A1034">
        <v>13.2</v>
      </c>
      <c r="B1034">
        <v>1.6529522831888099</v>
      </c>
    </row>
    <row r="1035" spans="1:2" x14ac:dyDescent="0.25">
      <c r="A1035">
        <v>13.3</v>
      </c>
      <c r="B1035">
        <v>1.6239674633014101</v>
      </c>
    </row>
    <row r="1036" spans="1:2" x14ac:dyDescent="0.25">
      <c r="A1036">
        <v>13.4</v>
      </c>
      <c r="B1036">
        <v>1.59533307019663</v>
      </c>
    </row>
    <row r="1037" spans="1:2" x14ac:dyDescent="0.25">
      <c r="A1037">
        <v>13.5</v>
      </c>
      <c r="B1037">
        <v>1.5670431619757701</v>
      </c>
    </row>
    <row r="1038" spans="1:2" x14ac:dyDescent="0.25">
      <c r="A1038">
        <v>13.6</v>
      </c>
      <c r="B1038">
        <v>1.5390919297850101</v>
      </c>
    </row>
    <row r="1039" spans="1:2" x14ac:dyDescent="0.25">
      <c r="A1039">
        <v>13.7</v>
      </c>
      <c r="B1039">
        <v>1.51147369401577</v>
      </c>
    </row>
    <row r="1040" spans="1:2" x14ac:dyDescent="0.25">
      <c r="A1040">
        <v>13.8</v>
      </c>
      <c r="B1040">
        <v>1.4841829006393901</v>
      </c>
    </row>
    <row r="1041" spans="1:2" x14ac:dyDescent="0.25">
      <c r="A1041">
        <v>13.9</v>
      </c>
      <c r="B1041">
        <v>1.45721411767053</v>
      </c>
    </row>
    <row r="1042" spans="1:2" x14ac:dyDescent="0.25">
      <c r="A1042">
        <v>14</v>
      </c>
      <c r="B1042">
        <v>1.4305620317537799</v>
      </c>
    </row>
    <row r="1043" spans="1:2" x14ac:dyDescent="0.25">
      <c r="A1043">
        <v>14.1</v>
      </c>
      <c r="B1043">
        <v>1.40422144486842</v>
      </c>
    </row>
    <row r="1044" spans="1:2" x14ac:dyDescent="0.25">
      <c r="A1044">
        <v>14.2</v>
      </c>
      <c r="B1044">
        <v>1.3781872711463401</v>
      </c>
    </row>
    <row r="1045" spans="1:2" x14ac:dyDescent="0.25">
      <c r="A1045">
        <v>14.3</v>
      </c>
      <c r="B1045">
        <v>1.35245453379841</v>
      </c>
    </row>
    <row r="1046" spans="1:2" x14ac:dyDescent="0.25">
      <c r="A1046">
        <v>14.4</v>
      </c>
      <c r="B1046">
        <v>1.327018362145</v>
      </c>
    </row>
    <row r="1047" spans="1:2" x14ac:dyDescent="0.25">
      <c r="A1047">
        <v>14.5</v>
      </c>
      <c r="B1047">
        <v>1.30187398874628</v>
      </c>
    </row>
    <row r="1048" spans="1:2" x14ac:dyDescent="0.25">
      <c r="A1048">
        <v>14.6</v>
      </c>
      <c r="B1048">
        <v>1.27701674662832</v>
      </c>
    </row>
    <row r="1049" spans="1:2" x14ac:dyDescent="0.25">
      <c r="A1049">
        <v>14.7</v>
      </c>
      <c r="B1049">
        <v>1.25244206660115</v>
      </c>
    </row>
    <row r="1050" spans="1:2" x14ac:dyDescent="0.25">
      <c r="A1050">
        <v>14.8</v>
      </c>
      <c r="B1050">
        <v>1.2281454746650999</v>
      </c>
    </row>
    <row r="1051" spans="1:2" x14ac:dyDescent="0.25">
      <c r="A1051">
        <v>14.9</v>
      </c>
      <c r="B1051">
        <v>1.20412258950197</v>
      </c>
    </row>
    <row r="1052" spans="1:2" x14ac:dyDescent="0.25">
      <c r="A1052">
        <v>15</v>
      </c>
      <c r="B1052">
        <v>1.1803691200476301</v>
      </c>
    </row>
    <row r="1053" spans="1:2" x14ac:dyDescent="0.25">
      <c r="A1053">
        <v>15.1</v>
      </c>
      <c r="B1053">
        <v>1.1568808631429901</v>
      </c>
    </row>
    <row r="1054" spans="1:2" x14ac:dyDescent="0.25">
      <c r="A1054">
        <v>15.2</v>
      </c>
      <c r="B1054">
        <v>1.13365370126015</v>
      </c>
    </row>
    <row r="1055" spans="1:2" x14ac:dyDescent="0.25">
      <c r="A1055">
        <v>15.3</v>
      </c>
      <c r="B1055">
        <v>1.1106836003009599</v>
      </c>
    </row>
    <row r="1056" spans="1:2" x14ac:dyDescent="0.25">
      <c r="A1056">
        <v>15.4</v>
      </c>
      <c r="B1056">
        <v>1.0879666074651999</v>
      </c>
    </row>
    <row r="1057" spans="1:2" x14ac:dyDescent="0.25">
      <c r="A1057">
        <v>15.5</v>
      </c>
      <c r="B1057">
        <v>1.06549884918573</v>
      </c>
    </row>
    <row r="1058" spans="1:2" x14ac:dyDescent="0.25">
      <c r="A1058">
        <v>15.6</v>
      </c>
      <c r="B1058">
        <v>1.0432765291280199</v>
      </c>
    </row>
    <row r="1059" spans="1:2" x14ac:dyDescent="0.25">
      <c r="A1059">
        <v>15.7</v>
      </c>
      <c r="B1059">
        <v>1.02129592625183</v>
      </c>
    </row>
    <row r="1060" spans="1:2" x14ac:dyDescent="0.25">
      <c r="A1060">
        <v>15.8</v>
      </c>
      <c r="B1060">
        <v>0.99955339293246204</v>
      </c>
    </row>
    <row r="1061" spans="1:2" x14ac:dyDescent="0.25">
      <c r="A1061">
        <v>15.9</v>
      </c>
      <c r="B1061">
        <v>0.978045353139677</v>
      </c>
    </row>
    <row r="1062" spans="1:2" x14ac:dyDescent="0.25">
      <c r="A1062">
        <v>16</v>
      </c>
      <c r="B1062">
        <v>0.95676830067193896</v>
      </c>
    </row>
    <row r="1063" spans="1:2" x14ac:dyDescent="0.25">
      <c r="A1063">
        <v>16.100000000000001</v>
      </c>
      <c r="B1063">
        <v>0.93571879744406705</v>
      </c>
    </row>
    <row r="1064" spans="1:2" x14ac:dyDescent="0.25">
      <c r="A1064">
        <v>16.2</v>
      </c>
      <c r="B1064">
        <v>0.91489347182633196</v>
      </c>
    </row>
    <row r="1065" spans="1:2" x14ac:dyDescent="0.25">
      <c r="A1065">
        <v>16.3</v>
      </c>
      <c r="B1065">
        <v>0.89428901703319497</v>
      </c>
    </row>
    <row r="1066" spans="1:2" x14ac:dyDescent="0.25">
      <c r="A1066">
        <v>16.399999999999999</v>
      </c>
      <c r="B1066">
        <v>0.87390218955982102</v>
      </c>
    </row>
    <row r="1067" spans="1:2" x14ac:dyDescent="0.25">
      <c r="A1067">
        <v>16.5</v>
      </c>
      <c r="B1067">
        <v>0.85372980766476303</v>
      </c>
    </row>
    <row r="1068" spans="1:2" x14ac:dyDescent="0.25">
      <c r="A1068">
        <v>16.600000000000001</v>
      </c>
      <c r="B1068">
        <v>0.83376874989712801</v>
      </c>
    </row>
    <row r="1069" spans="1:2" x14ac:dyDescent="0.25">
      <c r="A1069">
        <v>16.7</v>
      </c>
      <c r="B1069">
        <v>0.81401595366669999</v>
      </c>
    </row>
    <row r="1070" spans="1:2" x14ac:dyDescent="0.25">
      <c r="A1070">
        <v>16.8</v>
      </c>
      <c r="B1070">
        <v>0.79446841385547595</v>
      </c>
    </row>
    <row r="1071" spans="1:2" x14ac:dyDescent="0.25">
      <c r="A1071">
        <v>16.899999999999999</v>
      </c>
      <c r="B1071">
        <v>0.77512318146923997</v>
      </c>
    </row>
    <row r="1072" spans="1:2" x14ac:dyDescent="0.25">
      <c r="A1072">
        <v>17</v>
      </c>
      <c r="B1072">
        <v>0.75597736232774404</v>
      </c>
    </row>
    <row r="1073" spans="1:2" x14ac:dyDescent="0.25">
      <c r="A1073">
        <v>17.100000000000001</v>
      </c>
      <c r="B1073">
        <v>0.73702811579219196</v>
      </c>
    </row>
    <row r="1074" spans="1:2" x14ac:dyDescent="0.25">
      <c r="A1074">
        <v>17.2</v>
      </c>
      <c r="B1074">
        <v>0.718272653528782</v>
      </c>
    </row>
    <row r="1075" spans="1:2" x14ac:dyDescent="0.25">
      <c r="A1075">
        <v>17.3</v>
      </c>
      <c r="B1075">
        <v>0.69970823830703899</v>
      </c>
    </row>
    <row r="1076" spans="1:2" x14ac:dyDescent="0.25">
      <c r="A1076">
        <v>17.399999999999999</v>
      </c>
      <c r="B1076">
        <v>0.68133218283179797</v>
      </c>
    </row>
    <row r="1077" spans="1:2" x14ac:dyDescent="0.25">
      <c r="A1077">
        <v>17.5</v>
      </c>
      <c r="B1077">
        <v>0.66314184860773995</v>
      </c>
    </row>
    <row r="1078" spans="1:2" x14ac:dyDescent="0.25">
      <c r="A1078">
        <v>17.600000000000001</v>
      </c>
      <c r="B1078">
        <v>0.64513464483530203</v>
      </c>
    </row>
    <row r="1079" spans="1:2" x14ac:dyDescent="0.25">
      <c r="A1079">
        <v>17.7</v>
      </c>
      <c r="B1079">
        <v>0.62730802733705804</v>
      </c>
    </row>
    <row r="1080" spans="1:2" x14ac:dyDescent="0.25">
      <c r="A1080">
        <v>17.8</v>
      </c>
      <c r="B1080">
        <v>0.60965949751346504</v>
      </c>
    </row>
    <row r="1081" spans="1:2" x14ac:dyDescent="0.25">
      <c r="A1081">
        <v>17.899999999999999</v>
      </c>
      <c r="B1081">
        <v>0.59218660132704604</v>
      </c>
    </row>
    <row r="1082" spans="1:2" x14ac:dyDescent="0.25">
      <c r="A1082">
        <v>18</v>
      </c>
      <c r="B1082">
        <v>0.57488692831411803</v>
      </c>
    </row>
    <row r="1083" spans="1:2" x14ac:dyDescent="0.25">
      <c r="A1083">
        <v>18.100000000000001</v>
      </c>
      <c r="B1083">
        <v>0.55775811062313296</v>
      </c>
    </row>
    <row r="1084" spans="1:2" x14ac:dyDescent="0.25">
      <c r="A1084">
        <v>18.2</v>
      </c>
      <c r="B1084">
        <v>0.54079782207879001</v>
      </c>
    </row>
    <row r="1085" spans="1:2" x14ac:dyDescent="0.25">
      <c r="A1085">
        <v>18.3</v>
      </c>
      <c r="B1085">
        <v>0.52400377727110803</v>
      </c>
    </row>
    <row r="1086" spans="1:2" x14ac:dyDescent="0.25">
      <c r="A1086">
        <v>18.399999999999999</v>
      </c>
      <c r="B1086">
        <v>0.50737373066866798</v>
      </c>
    </row>
    <row r="1087" spans="1:2" x14ac:dyDescent="0.25">
      <c r="A1087">
        <v>18.5</v>
      </c>
      <c r="B1087">
        <v>0.49090547575522298</v>
      </c>
    </row>
    <row r="1088" spans="1:2" x14ac:dyDescent="0.25">
      <c r="A1088">
        <v>18.600000000000001</v>
      </c>
      <c r="B1088">
        <v>0.474596844189001</v>
      </c>
    </row>
    <row r="1089" spans="1:2" x14ac:dyDescent="0.25">
      <c r="A1089">
        <v>18.7</v>
      </c>
      <c r="B1089">
        <v>0.45844570498394399</v>
      </c>
    </row>
    <row r="1090" spans="1:2" x14ac:dyDescent="0.25">
      <c r="A1090">
        <v>18.8</v>
      </c>
      <c r="B1090">
        <v>0.442449963712231</v>
      </c>
    </row>
    <row r="1091" spans="1:2" x14ac:dyDescent="0.25">
      <c r="A1091">
        <v>18.899999999999999</v>
      </c>
      <c r="B1091">
        <v>0.42660756172740399</v>
      </c>
    </row>
    <row r="1092" spans="1:2" x14ac:dyDescent="0.25">
      <c r="A1092">
        <v>19</v>
      </c>
      <c r="B1092">
        <v>0.410916475407482</v>
      </c>
    </row>
    <row r="1093" spans="1:2" x14ac:dyDescent="0.25">
      <c r="A1093">
        <v>19.100000000000001</v>
      </c>
      <c r="B1093">
        <v>0.395374715417457</v>
      </c>
    </row>
    <row r="1094" spans="1:2" x14ac:dyDescent="0.25">
      <c r="A1094">
        <v>19.2</v>
      </c>
      <c r="B1094">
        <v>0.37998032599055098</v>
      </c>
    </row>
    <row r="1095" spans="1:2" x14ac:dyDescent="0.25">
      <c r="A1095">
        <v>19.3</v>
      </c>
      <c r="B1095">
        <v>0.36473138422770601</v>
      </c>
    </row>
    <row r="1096" spans="1:2" x14ac:dyDescent="0.25">
      <c r="A1096">
        <v>19.399999999999999</v>
      </c>
      <c r="B1096">
        <v>0.34962599941473299</v>
      </c>
    </row>
    <row r="1097" spans="1:2" x14ac:dyDescent="0.25">
      <c r="A1097">
        <v>19.5</v>
      </c>
      <c r="B1097">
        <v>0.334662312356584</v>
      </c>
    </row>
    <row r="1098" spans="1:2" x14ac:dyDescent="0.25">
      <c r="A1098">
        <v>19.600000000000001</v>
      </c>
      <c r="B1098">
        <v>0.31983849472829401</v>
      </c>
    </row>
    <row r="1099" spans="1:2" x14ac:dyDescent="0.25">
      <c r="A1099">
        <v>19.7</v>
      </c>
      <c r="B1099">
        <v>0.30515274844199403</v>
      </c>
    </row>
    <row r="1100" spans="1:2" x14ac:dyDescent="0.25">
      <c r="A1100">
        <v>19.8</v>
      </c>
      <c r="B1100">
        <v>0.29060330502964499</v>
      </c>
    </row>
    <row r="1101" spans="1:2" x14ac:dyDescent="0.25">
      <c r="A1101">
        <v>19.899999999999999</v>
      </c>
      <c r="B1101">
        <v>0.276188425040928</v>
      </c>
    </row>
    <row r="1102" spans="1:2" x14ac:dyDescent="0.25">
      <c r="A1102">
        <v>20</v>
      </c>
      <c r="B1102">
        <v>0.26190639745592298</v>
      </c>
    </row>
    <row r="1103" spans="1:2" x14ac:dyDescent="0.25">
      <c r="A1103">
        <v>20.100000000000001</v>
      </c>
      <c r="B1103">
        <v>0.24775553911208001</v>
      </c>
    </row>
    <row r="1104" spans="1:2" x14ac:dyDescent="0.25">
      <c r="A1104">
        <v>20.2</v>
      </c>
      <c r="B1104">
        <v>0.23373419414513499</v>
      </c>
    </row>
    <row r="1105" spans="1:2" x14ac:dyDescent="0.25">
      <c r="A1105">
        <v>20.3</v>
      </c>
      <c r="B1105">
        <v>0.219840733443529</v>
      </c>
    </row>
    <row r="1106" spans="1:2" x14ac:dyDescent="0.25">
      <c r="A1106">
        <v>20.399999999999999</v>
      </c>
      <c r="B1106">
        <v>0.206073554115945</v>
      </c>
    </row>
    <row r="1107" spans="1:2" x14ac:dyDescent="0.25">
      <c r="A1107">
        <v>20.5</v>
      </c>
      <c r="B1107">
        <v>0.19243107897161901</v>
      </c>
    </row>
    <row r="1108" spans="1:2" x14ac:dyDescent="0.25">
      <c r="A1108">
        <v>20.6</v>
      </c>
      <c r="B1108">
        <v>0.17891175601302201</v>
      </c>
    </row>
    <row r="1109" spans="1:2" x14ac:dyDescent="0.25">
      <c r="A1109">
        <v>20.7</v>
      </c>
      <c r="B1109">
        <v>0.16551405794059801</v>
      </c>
    </row>
    <row r="1110" spans="1:2" x14ac:dyDescent="0.25">
      <c r="A1110">
        <v>20.8</v>
      </c>
      <c r="B1110">
        <v>0.15223648166919901</v>
      </c>
    </row>
    <row r="1111" spans="1:2" x14ac:dyDescent="0.25">
      <c r="A1111">
        <v>20.9</v>
      </c>
      <c r="B1111">
        <v>0.13907754785590401</v>
      </c>
    </row>
    <row r="1112" spans="1:2" x14ac:dyDescent="0.25">
      <c r="A1112">
        <v>21</v>
      </c>
      <c r="B1112">
        <v>0.126035800438906</v>
      </c>
    </row>
    <row r="1113" spans="1:2" x14ac:dyDescent="0.25">
      <c r="A1113">
        <v>21.1</v>
      </c>
      <c r="B1113">
        <v>0.113109806187132</v>
      </c>
    </row>
    <row r="1114" spans="1:2" x14ac:dyDescent="0.25">
      <c r="A1114">
        <v>21.2</v>
      </c>
      <c r="B1114">
        <v>0.10029815426034</v>
      </c>
    </row>
    <row r="1115" spans="1:2" x14ac:dyDescent="0.25">
      <c r="A1115">
        <v>21.3</v>
      </c>
      <c r="B1115">
        <v>8.7599455779390198E-2</v>
      </c>
    </row>
    <row r="1116" spans="1:2" x14ac:dyDescent="0.25">
      <c r="A1116">
        <v>21.4</v>
      </c>
      <c r="B1116">
        <v>7.5012343406413606E-2</v>
      </c>
    </row>
    <row r="1117" spans="1:2" x14ac:dyDescent="0.25">
      <c r="A1117">
        <v>21.5</v>
      </c>
      <c r="B1117">
        <v>6.2535470934580603E-2</v>
      </c>
    </row>
    <row r="1118" spans="1:2" x14ac:dyDescent="0.25">
      <c r="A1118">
        <v>21.6</v>
      </c>
      <c r="B1118">
        <v>5.0167512887263399E-2</v>
      </c>
    </row>
    <row r="1119" spans="1:2" x14ac:dyDescent="0.25">
      <c r="A1119">
        <v>21.7</v>
      </c>
      <c r="B1119">
        <v>3.7907164126313099E-2</v>
      </c>
    </row>
    <row r="1120" spans="1:2" x14ac:dyDescent="0.25">
      <c r="A1120">
        <v>21.8</v>
      </c>
      <c r="B1120">
        <v>2.5753139469184502E-2</v>
      </c>
    </row>
    <row r="1121" spans="1:2" x14ac:dyDescent="0.25">
      <c r="A1121">
        <v>21.9</v>
      </c>
      <c r="B1121">
        <v>1.3704173314714199E-2</v>
      </c>
    </row>
    <row r="1122" spans="1:2" x14ac:dyDescent="0.25">
      <c r="A1122">
        <v>22</v>
      </c>
      <c r="B1122">
        <v>1.75901927729071E-3</v>
      </c>
    </row>
    <row r="1123" spans="1:2" x14ac:dyDescent="0.25">
      <c r="A1123">
        <v>22.1</v>
      </c>
      <c r="B1123">
        <v>-1.00835501707834E-2</v>
      </c>
    </row>
    <row r="1124" spans="1:2" x14ac:dyDescent="0.25">
      <c r="A1124">
        <v>22.2</v>
      </c>
      <c r="B1124">
        <v>-2.18247440489776E-2</v>
      </c>
    </row>
    <row r="1125" spans="1:2" x14ac:dyDescent="0.25">
      <c r="A1125">
        <v>22.3</v>
      </c>
      <c r="B1125">
        <v>-3.3465753210446501E-2</v>
      </c>
    </row>
    <row r="1126" spans="1:2" x14ac:dyDescent="0.25">
      <c r="A1126">
        <v>22.4</v>
      </c>
      <c r="B1126">
        <v>-4.50077506763975E-2</v>
      </c>
    </row>
    <row r="1127" spans="1:2" x14ac:dyDescent="0.25">
      <c r="A1127">
        <v>22.5</v>
      </c>
      <c r="B1127">
        <v>-5.6451891963099798E-2</v>
      </c>
    </row>
    <row r="1128" spans="1:2" x14ac:dyDescent="0.25">
      <c r="A1128">
        <v>22.6</v>
      </c>
      <c r="B1128">
        <v>-6.7799315401714397E-2</v>
      </c>
    </row>
    <row r="1129" spans="1:2" x14ac:dyDescent="0.25">
      <c r="A1129">
        <v>22.7</v>
      </c>
      <c r="B1129">
        <v>-7.9051142451159906E-2</v>
      </c>
    </row>
    <row r="1130" spans="1:2" x14ac:dyDescent="0.25">
      <c r="A1130">
        <v>22.8</v>
      </c>
      <c r="B1130">
        <v>-9.0208478004164705E-2</v>
      </c>
    </row>
    <row r="1131" spans="1:2" x14ac:dyDescent="0.25">
      <c r="A1131">
        <v>22.9</v>
      </c>
      <c r="B1131">
        <v>-0.101272410686664</v>
      </c>
    </row>
    <row r="1132" spans="1:2" x14ac:dyDescent="0.25">
      <c r="A1132">
        <v>23</v>
      </c>
      <c r="B1132">
        <v>-0.1122440131508</v>
      </c>
    </row>
    <row r="1133" spans="1:2" x14ac:dyDescent="0.25">
      <c r="A1133">
        <v>23.1</v>
      </c>
      <c r="B1133">
        <v>-0.123124342361531</v>
      </c>
    </row>
    <row r="1134" spans="1:2" x14ac:dyDescent="0.25">
      <c r="A1134">
        <v>23.2</v>
      </c>
      <c r="B1134">
        <v>-0.133914439877209</v>
      </c>
    </row>
    <row r="1135" spans="1:2" x14ac:dyDescent="0.25">
      <c r="A1135">
        <v>23.3</v>
      </c>
      <c r="B1135">
        <v>-0.144615332124061</v>
      </c>
    </row>
    <row r="1136" spans="1:2" x14ac:dyDescent="0.25">
      <c r="A1136">
        <v>23.4</v>
      </c>
      <c r="B1136">
        <v>-0.15522803066493601</v>
      </c>
    </row>
    <row r="1137" spans="1:2" x14ac:dyDescent="0.25">
      <c r="A1137">
        <v>23.5</v>
      </c>
      <c r="B1137">
        <v>-0.16575353246229599</v>
      </c>
    </row>
    <row r="1138" spans="1:2" x14ac:dyDescent="0.25">
      <c r="A1138">
        <v>23.6</v>
      </c>
      <c r="B1138">
        <v>-0.17619282013568199</v>
      </c>
    </row>
    <row r="1139" spans="1:2" x14ac:dyDescent="0.25">
      <c r="A1139">
        <v>23.7</v>
      </c>
      <c r="B1139">
        <v>-0.18654686221375899</v>
      </c>
    </row>
    <row r="1140" spans="1:2" x14ac:dyDescent="0.25">
      <c r="A1140">
        <v>23.8</v>
      </c>
      <c r="B1140">
        <v>-0.19681661338112</v>
      </c>
    </row>
    <row r="1141" spans="1:2" x14ac:dyDescent="0.25">
      <c r="A1141">
        <v>23.9</v>
      </c>
      <c r="B1141">
        <v>-0.20700301471988</v>
      </c>
    </row>
    <row r="1142" spans="1:2" x14ac:dyDescent="0.25">
      <c r="A1142">
        <v>24</v>
      </c>
      <c r="B1142">
        <v>-0.21710699394630201</v>
      </c>
    </row>
    <row r="1143" spans="1:2" x14ac:dyDescent="0.25">
      <c r="A1143">
        <v>24.1</v>
      </c>
      <c r="B1143">
        <v>-0.22712946564249401</v>
      </c>
    </row>
    <row r="1144" spans="1:2" x14ac:dyDescent="0.25">
      <c r="A1144">
        <v>24.2</v>
      </c>
      <c r="B1144">
        <v>-0.23707133148332801</v>
      </c>
    </row>
    <row r="1145" spans="1:2" x14ac:dyDescent="0.25">
      <c r="A1145">
        <v>24.3</v>
      </c>
      <c r="B1145">
        <v>-0.246933480458707</v>
      </c>
    </row>
    <row r="1146" spans="1:2" x14ac:dyDescent="0.25">
      <c r="A1146">
        <v>24.4</v>
      </c>
      <c r="B1146">
        <v>-0.25671678909126699</v>
      </c>
    </row>
    <row r="1147" spans="1:2" x14ac:dyDescent="0.25">
      <c r="A1147">
        <v>24.5</v>
      </c>
      <c r="B1147">
        <v>-0.26642212164962198</v>
      </c>
    </row>
    <row r="1148" spans="1:2" x14ac:dyDescent="0.25">
      <c r="A1148">
        <v>24.6</v>
      </c>
      <c r="B1148">
        <v>-0.27605033035730703</v>
      </c>
    </row>
    <row r="1149" spans="1:2" x14ac:dyDescent="0.25">
      <c r="A1149">
        <v>24.7</v>
      </c>
      <c r="B1149">
        <v>-0.28560225559744601</v>
      </c>
    </row>
    <row r="1150" spans="1:2" x14ac:dyDescent="0.25">
      <c r="A1150">
        <v>24.8</v>
      </c>
      <c r="B1150">
        <v>-0.29507872611330999</v>
      </c>
    </row>
    <row r="1151" spans="1:2" x14ac:dyDescent="0.25">
      <c r="A1151">
        <v>24.9</v>
      </c>
      <c r="B1151">
        <v>-0.30448055920483602</v>
      </c>
    </row>
    <row r="1152" spans="1:2" x14ac:dyDescent="0.25">
      <c r="A1152">
        <v>25</v>
      </c>
      <c r="B1152">
        <v>-0.31380856092118797</v>
      </c>
    </row>
    <row r="1153" spans="1:2" x14ac:dyDescent="0.25">
      <c r="A1153">
        <v>25.1</v>
      </c>
      <c r="B1153">
        <v>-0.32306352624947698</v>
      </c>
    </row>
    <row r="1154" spans="1:2" x14ac:dyDescent="0.25">
      <c r="A1154">
        <v>25.2</v>
      </c>
      <c r="B1154">
        <v>-0.33224623929974201</v>
      </c>
    </row>
    <row r="1155" spans="1:2" x14ac:dyDescent="0.25">
      <c r="A1155">
        <v>25.3</v>
      </c>
      <c r="B1155">
        <v>-0.34135747348621898</v>
      </c>
    </row>
    <row r="1156" spans="1:2" x14ac:dyDescent="0.25">
      <c r="A1156">
        <v>25.4</v>
      </c>
      <c r="B1156">
        <v>-0.35039799170505098</v>
      </c>
    </row>
    <row r="1157" spans="1:2" x14ac:dyDescent="0.25">
      <c r="A1157">
        <v>25.5</v>
      </c>
      <c r="B1157">
        <v>-0.35936854650848399</v>
      </c>
    </row>
    <row r="1158" spans="1:2" x14ac:dyDescent="0.25">
      <c r="A1158">
        <v>25.6</v>
      </c>
      <c r="B1158">
        <v>-0.36826988027564</v>
      </c>
    </row>
    <row r="1159" spans="1:2" x14ac:dyDescent="0.25">
      <c r="A1159">
        <v>25.7</v>
      </c>
      <c r="B1159">
        <v>-0.37710272537995898</v>
      </c>
    </row>
    <row r="1160" spans="1:2" x14ac:dyDescent="0.25">
      <c r="A1160">
        <v>25.8</v>
      </c>
      <c r="B1160">
        <v>-0.38586780435333101</v>
      </c>
    </row>
    <row r="1161" spans="1:2" x14ac:dyDescent="0.25">
      <c r="A1161">
        <v>25.9</v>
      </c>
      <c r="B1161">
        <v>-0.39456583004708101</v>
      </c>
    </row>
    <row r="1162" spans="1:2" x14ac:dyDescent="0.25">
      <c r="A1162">
        <v>26</v>
      </c>
      <c r="B1162">
        <v>-0.40319750578981201</v>
      </c>
    </row>
    <row r="1163" spans="1:2" x14ac:dyDescent="0.25">
      <c r="A1163">
        <v>26.1</v>
      </c>
      <c r="B1163">
        <v>-0.41176352554218398</v>
      </c>
    </row>
    <row r="1164" spans="1:2" x14ac:dyDescent="0.25">
      <c r="A1164">
        <v>26.2</v>
      </c>
      <c r="B1164">
        <v>-0.42026457404873602</v>
      </c>
    </row>
    <row r="1165" spans="1:2" x14ac:dyDescent="0.25">
      <c r="A1165">
        <v>26.3</v>
      </c>
      <c r="B1165">
        <v>-0.42870132698677499</v>
      </c>
    </row>
    <row r="1166" spans="1:2" x14ac:dyDescent="0.25">
      <c r="A1166">
        <v>26.4</v>
      </c>
      <c r="B1166">
        <v>-0.437074451112408</v>
      </c>
    </row>
    <row r="1167" spans="1:2" x14ac:dyDescent="0.25">
      <c r="A1167">
        <v>26.5</v>
      </c>
      <c r="B1167">
        <v>-0.445384604403816</v>
      </c>
    </row>
    <row r="1168" spans="1:2" x14ac:dyDescent="0.25">
      <c r="A1168">
        <v>26.6</v>
      </c>
      <c r="B1168">
        <v>-0.45363243620177501</v>
      </c>
    </row>
    <row r="1169" spans="1:2" x14ac:dyDescent="0.25">
      <c r="A1169">
        <v>26.7</v>
      </c>
      <c r="B1169">
        <v>-0.46181858734751502</v>
      </c>
    </row>
    <row r="1170" spans="1:2" x14ac:dyDescent="0.25">
      <c r="A1170">
        <v>26.8</v>
      </c>
      <c r="B1170">
        <v>-0.46994369031799299</v>
      </c>
    </row>
    <row r="1171" spans="1:2" x14ac:dyDescent="0.25">
      <c r="A1171">
        <v>26.9</v>
      </c>
      <c r="B1171">
        <v>-0.47800836935860502</v>
      </c>
    </row>
    <row r="1172" spans="1:2" x14ac:dyDescent="0.25">
      <c r="A1172">
        <v>27</v>
      </c>
      <c r="B1172">
        <v>-0.48601324061338502</v>
      </c>
    </row>
    <row r="1173" spans="1:2" x14ac:dyDescent="0.25">
      <c r="A1173">
        <v>27.1</v>
      </c>
      <c r="B1173">
        <v>-0.49395891225281402</v>
      </c>
    </row>
    <row r="1174" spans="1:2" x14ac:dyDescent="0.25">
      <c r="A1174">
        <v>27.2</v>
      </c>
      <c r="B1174">
        <v>-0.50184598459919205</v>
      </c>
    </row>
    <row r="1175" spans="1:2" x14ac:dyDescent="0.25">
      <c r="A1175">
        <v>27.3</v>
      </c>
      <c r="B1175">
        <v>-0.50967505024971804</v>
      </c>
    </row>
    <row r="1176" spans="1:2" x14ac:dyDescent="0.25">
      <c r="A1176">
        <v>27.4</v>
      </c>
      <c r="B1176">
        <v>-0.51744669419725398</v>
      </c>
    </row>
    <row r="1177" spans="1:2" x14ac:dyDescent="0.25">
      <c r="A1177">
        <v>27.5</v>
      </c>
      <c r="B1177">
        <v>-0.52516149394887501</v>
      </c>
    </row>
    <row r="1178" spans="1:2" x14ac:dyDescent="0.25">
      <c r="A1178">
        <v>27.6</v>
      </c>
      <c r="B1178">
        <v>-0.53282001964224701</v>
      </c>
    </row>
    <row r="1179" spans="1:2" x14ac:dyDescent="0.25">
      <c r="A1179">
        <v>27.7</v>
      </c>
      <c r="B1179">
        <v>-0.54042283415981596</v>
      </c>
    </row>
    <row r="1180" spans="1:2" x14ac:dyDescent="0.25">
      <c r="A1180">
        <v>27.8</v>
      </c>
      <c r="B1180">
        <v>-0.54797049324096703</v>
      </c>
    </row>
    <row r="1181" spans="1:2" x14ac:dyDescent="0.25">
      <c r="A1181">
        <v>27.9</v>
      </c>
      <c r="B1181">
        <v>-0.555463545592079</v>
      </c>
    </row>
    <row r="1182" spans="1:2" x14ac:dyDescent="0.25">
      <c r="A1182">
        <v>28</v>
      </c>
      <c r="B1182">
        <v>-0.56290253299461601</v>
      </c>
    </row>
    <row r="1183" spans="1:2" x14ac:dyDescent="0.25">
      <c r="A1183">
        <v>28.1</v>
      </c>
      <c r="B1183">
        <v>-0.57028799041123401</v>
      </c>
    </row>
    <row r="1184" spans="1:2" x14ac:dyDescent="0.25">
      <c r="A1184">
        <v>28.2</v>
      </c>
      <c r="B1184">
        <v>-0.57762044608996599</v>
      </c>
    </row>
    <row r="1185" spans="1:2" x14ac:dyDescent="0.25">
      <c r="A1185">
        <v>28.3</v>
      </c>
      <c r="B1185">
        <v>-0.584900421666535</v>
      </c>
    </row>
    <row r="1186" spans="1:2" x14ac:dyDescent="0.25">
      <c r="A1186">
        <v>28.4</v>
      </c>
      <c r="B1186">
        <v>-0.59212843226482903</v>
      </c>
    </row>
    <row r="1187" spans="1:2" x14ac:dyDescent="0.25">
      <c r="A1187">
        <v>28.5</v>
      </c>
      <c r="B1187">
        <v>-0.59930498659554798</v>
      </c>
    </row>
    <row r="1188" spans="1:2" x14ac:dyDescent="0.25">
      <c r="A1188">
        <v>28.6</v>
      </c>
      <c r="B1188">
        <v>-0.60643058705312203</v>
      </c>
    </row>
    <row r="1189" spans="1:2" x14ac:dyDescent="0.25">
      <c r="A1189">
        <v>28.7</v>
      </c>
      <c r="B1189">
        <v>-0.61350572981086704</v>
      </c>
    </row>
    <row r="1190" spans="1:2" x14ac:dyDescent="0.25">
      <c r="A1190">
        <v>28.8</v>
      </c>
      <c r="B1190">
        <v>-0.62053090491447804</v>
      </c>
    </row>
    <row r="1191" spans="1:2" x14ac:dyDescent="0.25">
      <c r="A1191">
        <v>28.9</v>
      </c>
      <c r="B1191">
        <v>-0.627506596373827</v>
      </c>
    </row>
    <row r="1192" spans="1:2" x14ac:dyDescent="0.25">
      <c r="A1192">
        <v>29</v>
      </c>
      <c r="B1192">
        <v>-0.63443328225316897</v>
      </c>
    </row>
    <row r="1193" spans="1:2" x14ac:dyDescent="0.25">
      <c r="A1193">
        <v>29.1</v>
      </c>
      <c r="B1193">
        <v>-0.64131143475974905</v>
      </c>
    </row>
    <row r="1194" spans="1:2" x14ac:dyDescent="0.25">
      <c r="A1194">
        <v>29.2</v>
      </c>
      <c r="B1194">
        <v>-0.64814152033084904</v>
      </c>
    </row>
    <row r="1195" spans="1:2" x14ac:dyDescent="0.25">
      <c r="A1195">
        <v>29.3</v>
      </c>
      <c r="B1195">
        <v>-0.65492399971928705</v>
      </c>
    </row>
    <row r="1196" spans="1:2" x14ac:dyDescent="0.25">
      <c r="A1196">
        <v>29.4</v>
      </c>
      <c r="B1196">
        <v>-0.66165932807747296</v>
      </c>
    </row>
    <row r="1197" spans="1:2" x14ac:dyDescent="0.25">
      <c r="A1197">
        <v>29.5</v>
      </c>
      <c r="B1197">
        <v>-0.66834795503993405</v>
      </c>
    </row>
    <row r="1198" spans="1:2" x14ac:dyDescent="0.25">
      <c r="A1198">
        <v>29.6</v>
      </c>
      <c r="B1198">
        <v>-0.67499032480446097</v>
      </c>
    </row>
    <row r="1199" spans="1:2" x14ac:dyDescent="0.25">
      <c r="A1199">
        <v>29.7</v>
      </c>
      <c r="B1199">
        <v>-0.68158687621182001</v>
      </c>
    </row>
    <row r="1200" spans="1:2" x14ac:dyDescent="0.25">
      <c r="A1200">
        <v>29.8</v>
      </c>
      <c r="B1200">
        <v>-0.68813804282407498</v>
      </c>
    </row>
    <row r="1201" spans="1:2" x14ac:dyDescent="0.25">
      <c r="A1201">
        <v>29.9</v>
      </c>
      <c r="B1201">
        <v>-0.69464425300159105</v>
      </c>
    </row>
    <row r="1202" spans="1:2" x14ac:dyDescent="0.25">
      <c r="A1202">
        <v>30</v>
      </c>
      <c r="B1202">
        <v>-0.70110592997869503</v>
      </c>
    </row>
    <row r="1203" spans="1:2" x14ac:dyDescent="0.25">
      <c r="A1203">
        <v>30.1</v>
      </c>
      <c r="B1203">
        <v>-0.70752349193802999</v>
      </c>
    </row>
    <row r="1204" spans="1:2" x14ac:dyDescent="0.25">
      <c r="A1204">
        <v>30.2</v>
      </c>
      <c r="B1204">
        <v>-0.713897352083666</v>
      </c>
    </row>
    <row r="1205" spans="1:2" x14ac:dyDescent="0.25">
      <c r="A1205">
        <v>30.3</v>
      </c>
      <c r="B1205">
        <v>-0.73334935624676201</v>
      </c>
    </row>
    <row r="1206" spans="1:2" x14ac:dyDescent="0.25">
      <c r="A1206">
        <v>30.4</v>
      </c>
      <c r="B1206">
        <v>-0.75975173701912901</v>
      </c>
    </row>
    <row r="1207" spans="1:2" x14ac:dyDescent="0.25">
      <c r="A1207">
        <v>30.5</v>
      </c>
      <c r="B1207">
        <v>-0.78606741030935701</v>
      </c>
    </row>
    <row r="1208" spans="1:2" x14ac:dyDescent="0.25">
      <c r="A1208">
        <v>30.6</v>
      </c>
      <c r="B1208">
        <v>-0.81229694376207096</v>
      </c>
    </row>
    <row r="1209" spans="1:2" x14ac:dyDescent="0.25">
      <c r="A1209">
        <v>30.7</v>
      </c>
      <c r="B1209">
        <v>-0.83844089946580103</v>
      </c>
    </row>
    <row r="1210" spans="1:2" x14ac:dyDescent="0.25">
      <c r="A1210">
        <v>30.8</v>
      </c>
      <c r="B1210">
        <v>-0.86449983402526998</v>
      </c>
    </row>
    <row r="1211" spans="1:2" x14ac:dyDescent="0.25">
      <c r="A1211">
        <v>30.9</v>
      </c>
      <c r="B1211">
        <v>-0.89047429863248995</v>
      </c>
    </row>
    <row r="1212" spans="1:2" x14ac:dyDescent="0.25">
      <c r="A1212">
        <v>31</v>
      </c>
      <c r="B1212">
        <v>-0.91636483913671896</v>
      </c>
    </row>
    <row r="1213" spans="1:2" x14ac:dyDescent="0.25">
      <c r="A1213">
        <v>31.1</v>
      </c>
      <c r="B1213">
        <v>-0.94217199611330904</v>
      </c>
    </row>
    <row r="1214" spans="1:2" x14ac:dyDescent="0.25">
      <c r="A1214">
        <v>31.2</v>
      </c>
      <c r="B1214">
        <v>-0.96789630493138601</v>
      </c>
    </row>
    <row r="1215" spans="1:2" x14ac:dyDescent="0.25">
      <c r="A1215">
        <v>31.3</v>
      </c>
      <c r="B1215">
        <v>-0.99353829582053499</v>
      </c>
    </row>
    <row r="1216" spans="1:2" x14ac:dyDescent="0.25">
      <c r="A1216">
        <v>31.4</v>
      </c>
      <c r="B1216">
        <v>-1.0190984939363401</v>
      </c>
    </row>
    <row r="1217" spans="1:2" x14ac:dyDescent="0.25">
      <c r="A1217">
        <v>31.5</v>
      </c>
      <c r="B1217">
        <v>-1.04457741942494</v>
      </c>
    </row>
    <row r="1218" spans="1:2" x14ac:dyDescent="0.25">
      <c r="A1218">
        <v>31.6</v>
      </c>
      <c r="B1218">
        <v>-1.06997558748655</v>
      </c>
    </row>
    <row r="1219" spans="1:2" x14ac:dyDescent="0.25">
      <c r="A1219">
        <v>31.7</v>
      </c>
      <c r="B1219">
        <v>-1.0952935084379301</v>
      </c>
    </row>
    <row r="1220" spans="1:2" x14ac:dyDescent="0.25">
      <c r="A1220">
        <v>31.8</v>
      </c>
      <c r="B1220">
        <v>-1.12053168777396</v>
      </c>
    </row>
    <row r="1221" spans="1:2" x14ac:dyDescent="0.25">
      <c r="A1221">
        <v>31.9</v>
      </c>
      <c r="B1221">
        <v>-1.1456906262281299</v>
      </c>
    </row>
    <row r="1222" spans="1:2" x14ac:dyDescent="0.25">
      <c r="A1222">
        <v>32</v>
      </c>
      <c r="B1222">
        <v>-1.17077081983225</v>
      </c>
    </row>
    <row r="1223" spans="1:2" x14ac:dyDescent="0.25">
      <c r="A1223">
        <v>32.1</v>
      </c>
      <c r="B1223">
        <v>-1.1957727599750201</v>
      </c>
    </row>
    <row r="1224" spans="1:2" x14ac:dyDescent="0.25">
      <c r="A1224">
        <v>32.200000000000003</v>
      </c>
      <c r="B1224">
        <v>-1.2206969334598801</v>
      </c>
    </row>
    <row r="1225" spans="1:2" x14ac:dyDescent="0.25">
      <c r="A1225">
        <v>32.299999999999997</v>
      </c>
      <c r="B1225">
        <v>-1.2455438225618201</v>
      </c>
    </row>
    <row r="1226" spans="1:2" x14ac:dyDescent="0.25">
      <c r="A1226">
        <v>32.4</v>
      </c>
      <c r="B1226">
        <v>-1.27031390508345</v>
      </c>
    </row>
    <row r="1227" spans="1:2" x14ac:dyDescent="0.25">
      <c r="A1227">
        <v>32.5</v>
      </c>
      <c r="B1227">
        <v>-1.29500765441004</v>
      </c>
    </row>
    <row r="1228" spans="1:2" x14ac:dyDescent="0.25">
      <c r="A1228">
        <v>32.6</v>
      </c>
      <c r="B1228">
        <v>-1.3196255395638801</v>
      </c>
    </row>
    <row r="1229" spans="1:2" x14ac:dyDescent="0.25">
      <c r="A1229">
        <v>32.700000000000003</v>
      </c>
      <c r="B1229">
        <v>-1.34416802525769</v>
      </c>
    </row>
    <row r="1230" spans="1:2" x14ac:dyDescent="0.25">
      <c r="A1230">
        <v>32.799999999999997</v>
      </c>
      <c r="B1230">
        <v>-1.3686355719472501</v>
      </c>
    </row>
    <row r="1231" spans="1:2" x14ac:dyDescent="0.25">
      <c r="A1231">
        <v>32.9</v>
      </c>
      <c r="B1231">
        <v>-1.39302863588328</v>
      </c>
    </row>
    <row r="1232" spans="1:2" x14ac:dyDescent="0.25">
      <c r="A1232">
        <v>33</v>
      </c>
      <c r="B1232">
        <v>-1.41734766916243</v>
      </c>
    </row>
    <row r="1233" spans="1:2" x14ac:dyDescent="0.25">
      <c r="A1233">
        <v>33.1</v>
      </c>
      <c r="B1233">
        <v>-1.4415931197776199</v>
      </c>
    </row>
    <row r="1234" spans="1:2" x14ac:dyDescent="0.25">
      <c r="A1234">
        <v>33.200000000000003</v>
      </c>
      <c r="B1234">
        <v>-1.46576543166749</v>
      </c>
    </row>
    <row r="1235" spans="1:2" x14ac:dyDescent="0.25">
      <c r="A1235">
        <v>33.299999999999997</v>
      </c>
      <c r="B1235">
        <v>-1.48986504476522</v>
      </c>
    </row>
    <row r="1236" spans="1:2" x14ac:dyDescent="0.25">
      <c r="A1236">
        <v>33.4</v>
      </c>
      <c r="B1236">
        <v>-1.5138923950465599</v>
      </c>
    </row>
    <row r="1237" spans="1:2" x14ac:dyDescent="0.25">
      <c r="A1237">
        <v>33.5</v>
      </c>
      <c r="B1237">
        <v>-1.53784791457717</v>
      </c>
    </row>
    <row r="1238" spans="1:2" x14ac:dyDescent="0.25">
      <c r="A1238">
        <v>33.6</v>
      </c>
      <c r="B1238">
        <v>-1.5617320315591601</v>
      </c>
    </row>
    <row r="1239" spans="1:2" x14ac:dyDescent="0.25">
      <c r="A1239">
        <v>33.700000000000003</v>
      </c>
      <c r="B1239">
        <v>-1.5855451703771499</v>
      </c>
    </row>
    <row r="1240" spans="1:2" x14ac:dyDescent="0.25">
      <c r="A1240">
        <v>33.799999999999997</v>
      </c>
      <c r="B1240">
        <v>-1.6092877516434001</v>
      </c>
    </row>
    <row r="1241" spans="1:2" x14ac:dyDescent="0.25">
      <c r="A1241">
        <v>33.9</v>
      </c>
      <c r="B1241">
        <v>-1.6329601922424299</v>
      </c>
    </row>
    <row r="1242" spans="1:2" x14ac:dyDescent="0.25">
      <c r="A1242">
        <v>34</v>
      </c>
      <c r="B1242">
        <v>-1.65656290537495</v>
      </c>
    </row>
    <row r="1243" spans="1:2" x14ac:dyDescent="0.25">
      <c r="A1243">
        <v>34.1</v>
      </c>
      <c r="B1243">
        <v>-1.68009630060112</v>
      </c>
    </row>
    <row r="1244" spans="1:2" x14ac:dyDescent="0.25">
      <c r="A1244">
        <v>34.200000000000003</v>
      </c>
      <c r="B1244">
        <v>-1.7035607838832001</v>
      </c>
    </row>
    <row r="1245" spans="1:2" x14ac:dyDescent="0.25">
      <c r="A1245">
        <v>34.299999999999997</v>
      </c>
      <c r="B1245">
        <v>-1.72695675762756</v>
      </c>
    </row>
    <row r="1246" spans="1:2" x14ac:dyDescent="0.25">
      <c r="A1246">
        <v>34.4</v>
      </c>
      <c r="B1246">
        <v>-1.7502846207261</v>
      </c>
    </row>
    <row r="1247" spans="1:2" x14ac:dyDescent="0.25">
      <c r="A1247">
        <v>34.5</v>
      </c>
      <c r="B1247">
        <v>-1.77354476859704</v>
      </c>
    </row>
    <row r="1248" spans="1:2" x14ac:dyDescent="0.25">
      <c r="A1248">
        <v>34.6</v>
      </c>
      <c r="B1248">
        <v>-1.7967375932251699</v>
      </c>
    </row>
    <row r="1249" spans="1:2" x14ac:dyDescent="0.25">
      <c r="A1249">
        <v>34.700000000000003</v>
      </c>
      <c r="B1249">
        <v>-1.81986348320143</v>
      </c>
    </row>
    <row r="1250" spans="1:2" x14ac:dyDescent="0.25">
      <c r="A1250">
        <v>34.799999999999997</v>
      </c>
      <c r="B1250">
        <v>-1.8429228237620301</v>
      </c>
    </row>
    <row r="1251" spans="1:2" x14ac:dyDescent="0.25">
      <c r="A1251">
        <v>34.9</v>
      </c>
      <c r="B1251">
        <v>-1.8659159968269401</v>
      </c>
    </row>
    <row r="1252" spans="1:2" x14ac:dyDescent="0.25">
      <c r="A1252">
        <v>35</v>
      </c>
      <c r="B1252">
        <v>-1.88884338103783</v>
      </c>
    </row>
    <row r="1253" spans="1:2" x14ac:dyDescent="0.25">
      <c r="A1253">
        <v>35.1</v>
      </c>
      <c r="B1253">
        <v>-1.9117053517954601</v>
      </c>
    </row>
    <row r="1254" spans="1:2" x14ac:dyDescent="0.25">
      <c r="A1254">
        <v>35.200000000000003</v>
      </c>
      <c r="B1254">
        <v>-1.9345022812966599</v>
      </c>
    </row>
    <row r="1255" spans="1:2" x14ac:dyDescent="0.25">
      <c r="A1255">
        <v>35.299999999999997</v>
      </c>
      <c r="B1255">
        <v>-1.9572345385705601</v>
      </c>
    </row>
    <row r="1256" spans="1:2" x14ac:dyDescent="0.25">
      <c r="A1256">
        <v>35.4</v>
      </c>
      <c r="B1256">
        <v>-1.9799024895145001</v>
      </c>
    </row>
    <row r="1257" spans="1:2" x14ac:dyDescent="0.25">
      <c r="A1257">
        <v>35.5</v>
      </c>
      <c r="B1257">
        <v>-2.0025064969294002</v>
      </c>
    </row>
    <row r="1258" spans="1:2" x14ac:dyDescent="0.25">
      <c r="A1258">
        <v>35.6</v>
      </c>
      <c r="B1258">
        <v>-2.0250469205545198</v>
      </c>
    </row>
    <row r="1259" spans="1:2" x14ac:dyDescent="0.25">
      <c r="A1259">
        <v>35.700000000000003</v>
      </c>
      <c r="B1259">
        <v>-2.0475241171018599</v>
      </c>
    </row>
    <row r="1260" spans="1:2" x14ac:dyDescent="0.25">
      <c r="A1260">
        <v>35.799999999999997</v>
      </c>
      <c r="B1260">
        <v>-2.0699384402900498</v>
      </c>
    </row>
    <row r="1261" spans="1:2" x14ac:dyDescent="0.25">
      <c r="A1261">
        <v>35.9</v>
      </c>
      <c r="B1261">
        <v>-2.0922902408776798</v>
      </c>
    </row>
    <row r="1262" spans="1:2" x14ac:dyDescent="0.25">
      <c r="A1262">
        <v>36</v>
      </c>
      <c r="B1262">
        <v>-2.1145798666963298</v>
      </c>
    </row>
    <row r="1263" spans="1:2" x14ac:dyDescent="0.25">
      <c r="A1263">
        <v>36.1</v>
      </c>
      <c r="B1263">
        <v>-2.1368076626829602</v>
      </c>
    </row>
    <row r="1264" spans="1:2" x14ac:dyDescent="0.25">
      <c r="A1264">
        <v>36.200000000000003</v>
      </c>
      <c r="B1264">
        <v>-2.15897397091197</v>
      </c>
    </row>
    <row r="1265" spans="1:2" x14ac:dyDescent="0.25">
      <c r="A1265">
        <v>36.299999999999997</v>
      </c>
      <c r="B1265">
        <v>-2.18107913062684</v>
      </c>
    </row>
    <row r="1266" spans="1:2" x14ac:dyDescent="0.25">
      <c r="A1266">
        <v>36.4</v>
      </c>
      <c r="B1266">
        <v>-2.2031234782711802</v>
      </c>
    </row>
    <row r="1267" spans="1:2" x14ac:dyDescent="0.25">
      <c r="A1267">
        <v>36.5</v>
      </c>
      <c r="B1267">
        <v>-2.22510734751953</v>
      </c>
    </row>
    <row r="1268" spans="1:2" x14ac:dyDescent="0.25">
      <c r="A1268">
        <v>36.6</v>
      </c>
      <c r="B1268">
        <v>-2.2470310693076598</v>
      </c>
    </row>
    <row r="1269" spans="1:2" x14ac:dyDescent="0.25">
      <c r="A1269">
        <v>36.700000000000003</v>
      </c>
      <c r="B1269">
        <v>-2.2688949718624198</v>
      </c>
    </row>
    <row r="1270" spans="1:2" x14ac:dyDescent="0.25">
      <c r="A1270">
        <v>36.799999999999997</v>
      </c>
      <c r="B1270">
        <v>-2.2906993807312701</v>
      </c>
    </row>
    <row r="1271" spans="1:2" x14ac:dyDescent="0.25">
      <c r="A1271">
        <v>36.9</v>
      </c>
      <c r="B1271">
        <v>-2.3124446188113299</v>
      </c>
    </row>
    <row r="1272" spans="1:2" x14ac:dyDescent="0.25">
      <c r="A1272">
        <v>37</v>
      </c>
      <c r="B1272">
        <v>-2.3341310063781</v>
      </c>
    </row>
    <row r="1273" spans="1:2" x14ac:dyDescent="0.25">
      <c r="A1273">
        <v>37.1</v>
      </c>
      <c r="B1273">
        <v>-2.3557588611137499</v>
      </c>
    </row>
    <row r="1274" spans="1:2" x14ac:dyDescent="0.25">
      <c r="A1274">
        <v>37.200000000000003</v>
      </c>
      <c r="B1274">
        <v>-2.3773284981350198</v>
      </c>
    </row>
    <row r="1275" spans="1:2" x14ac:dyDescent="0.25">
      <c r="A1275">
        <v>37.299999999999997</v>
      </c>
      <c r="B1275">
        <v>-2.39884023002082</v>
      </c>
    </row>
    <row r="1276" spans="1:2" x14ac:dyDescent="0.25">
      <c r="A1276">
        <v>37.4</v>
      </c>
      <c r="B1276">
        <v>-2.4202943668393502</v>
      </c>
    </row>
    <row r="1277" spans="1:2" x14ac:dyDescent="0.25">
      <c r="A1277">
        <v>37.5</v>
      </c>
      <c r="B1277">
        <v>-2.44169121617499</v>
      </c>
    </row>
    <row r="1278" spans="1:2" x14ac:dyDescent="0.25">
      <c r="A1278">
        <v>37.6</v>
      </c>
      <c r="B1278">
        <v>-2.4630310831546698</v>
      </c>
    </row>
    <row r="1279" spans="1:2" x14ac:dyDescent="0.25">
      <c r="A1279">
        <v>37.700000000000003</v>
      </c>
      <c r="B1279">
        <v>-2.4843142704740502</v>
      </c>
    </row>
    <row r="1280" spans="1:2" x14ac:dyDescent="0.25">
      <c r="A1280">
        <v>37.799999999999997</v>
      </c>
      <c r="B1280">
        <v>-2.5055410784232399</v>
      </c>
    </row>
    <row r="1281" spans="1:2" x14ac:dyDescent="0.25">
      <c r="A1281">
        <v>37.9</v>
      </c>
      <c r="B1281">
        <v>-2.5267118049122601</v>
      </c>
    </row>
    <row r="1282" spans="1:2" x14ac:dyDescent="0.25">
      <c r="A1282">
        <v>38</v>
      </c>
      <c r="B1282">
        <v>-2.5478267454960801</v>
      </c>
    </row>
    <row r="1283" spans="1:2" x14ac:dyDescent="0.25">
      <c r="A1283">
        <v>38.1</v>
      </c>
      <c r="B1283">
        <v>-2.5688861933994298</v>
      </c>
    </row>
    <row r="1284" spans="1:2" x14ac:dyDescent="0.25">
      <c r="A1284">
        <v>38.200000000000003</v>
      </c>
      <c r="B1284">
        <v>-2.5898904395411702</v>
      </c>
    </row>
    <row r="1285" spans="1:2" x14ac:dyDescent="0.25">
      <c r="A1285">
        <v>38.299999999999997</v>
      </c>
      <c r="B1285">
        <v>-2.61083977255847</v>
      </c>
    </row>
    <row r="1286" spans="1:2" x14ac:dyDescent="0.25">
      <c r="A1286">
        <v>38.4</v>
      </c>
      <c r="B1286">
        <v>-2.6317344788305501</v>
      </c>
    </row>
    <row r="1287" spans="1:2" x14ac:dyDescent="0.25">
      <c r="A1287">
        <v>38.5</v>
      </c>
      <c r="B1287">
        <v>-2.6525748425022302</v>
      </c>
    </row>
    <row r="1288" spans="1:2" x14ac:dyDescent="0.25">
      <c r="A1288">
        <v>38.6</v>
      </c>
      <c r="B1288">
        <v>-2.6733611455070401</v>
      </c>
    </row>
    <row r="1289" spans="1:2" x14ac:dyDescent="0.25">
      <c r="A1289">
        <v>38.700000000000003</v>
      </c>
      <c r="B1289">
        <v>-2.6940936675901801</v>
      </c>
    </row>
    <row r="1290" spans="1:2" x14ac:dyDescent="0.25">
      <c r="A1290">
        <v>38.799999999999997</v>
      </c>
      <c r="B1290">
        <v>-2.7147726863310599</v>
      </c>
    </row>
    <row r="1291" spans="1:2" x14ac:dyDescent="0.25">
      <c r="A1291">
        <v>38.9</v>
      </c>
      <c r="B1291">
        <v>-2.7353984771656301</v>
      </c>
    </row>
    <row r="1292" spans="1:2" x14ac:dyDescent="0.25">
      <c r="A1292">
        <v>39</v>
      </c>
      <c r="B1292">
        <v>-2.7559713134083501</v>
      </c>
    </row>
    <row r="1293" spans="1:2" x14ac:dyDescent="0.25">
      <c r="A1293">
        <v>39.1</v>
      </c>
      <c r="B1293">
        <v>-2.7764914662739701</v>
      </c>
    </row>
    <row r="1294" spans="1:2" x14ac:dyDescent="0.25">
      <c r="A1294">
        <v>39.200000000000003</v>
      </c>
      <c r="B1294">
        <v>-2.7969592048989602</v>
      </c>
    </row>
    <row r="1295" spans="1:2" x14ac:dyDescent="0.25">
      <c r="A1295">
        <v>39.299999999999997</v>
      </c>
      <c r="B1295">
        <v>-2.8173747963626798</v>
      </c>
    </row>
    <row r="1296" spans="1:2" x14ac:dyDescent="0.25">
      <c r="A1296">
        <v>39.4</v>
      </c>
      <c r="B1296">
        <v>-2.83773850570832</v>
      </c>
    </row>
    <row r="1297" spans="1:2" x14ac:dyDescent="0.25">
      <c r="A1297">
        <v>39.5</v>
      </c>
      <c r="B1297">
        <v>-2.8580505959635101</v>
      </c>
    </row>
    <row r="1298" spans="1:2" x14ac:dyDescent="0.25">
      <c r="A1298">
        <v>39.6</v>
      </c>
      <c r="B1298">
        <v>-2.87831132816074</v>
      </c>
    </row>
    <row r="1299" spans="1:2" x14ac:dyDescent="0.25">
      <c r="A1299">
        <v>39.700000000000003</v>
      </c>
      <c r="B1299">
        <v>-2.8985209613574501</v>
      </c>
    </row>
    <row r="1300" spans="1:2" x14ac:dyDescent="0.25">
      <c r="A1300">
        <v>39.799999999999997</v>
      </c>
      <c r="B1300">
        <v>-2.91867975265595</v>
      </c>
    </row>
    <row r="1301" spans="1:2" x14ac:dyDescent="0.25">
      <c r="A1301">
        <v>39.9</v>
      </c>
      <c r="B1301">
        <v>-2.9387879572229898</v>
      </c>
    </row>
    <row r="1302" spans="1:2" x14ac:dyDescent="0.25">
      <c r="A1302">
        <v>40</v>
      </c>
      <c r="B1302">
        <v>-2.9588458283092098</v>
      </c>
    </row>
    <row r="1303" spans="1:2" x14ac:dyDescent="0.25">
      <c r="A1303">
        <v>40.1</v>
      </c>
      <c r="B1303">
        <v>-2.9788536172682001</v>
      </c>
    </row>
    <row r="1304" spans="1:2" x14ac:dyDescent="0.25">
      <c r="A1304">
        <v>40.200000000000003</v>
      </c>
      <c r="B1304">
        <v>-2.9988115735754599</v>
      </c>
    </row>
    <row r="1305" spans="1:2" x14ac:dyDescent="0.25">
      <c r="A1305">
        <v>40.299999999999997</v>
      </c>
      <c r="B1305">
        <v>-3.0187199448470299</v>
      </c>
    </row>
    <row r="1306" spans="1:2" x14ac:dyDescent="0.25">
      <c r="A1306">
        <v>40.4</v>
      </c>
      <c r="B1306">
        <v>-3.0385789768579401</v>
      </c>
    </row>
    <row r="1307" spans="1:2" x14ac:dyDescent="0.25">
      <c r="A1307">
        <v>40.5</v>
      </c>
      <c r="B1307">
        <v>-3.0583889135604099</v>
      </c>
    </row>
    <row r="1308" spans="1:2" x14ac:dyDescent="0.25">
      <c r="A1308">
        <v>40.6</v>
      </c>
      <c r="B1308">
        <v>-3.07814999710182</v>
      </c>
    </row>
    <row r="1309" spans="1:2" x14ac:dyDescent="0.25">
      <c r="A1309">
        <v>40.700000000000003</v>
      </c>
      <c r="B1309">
        <v>-3.0978624678425102</v>
      </c>
    </row>
    <row r="1310" spans="1:2" x14ac:dyDescent="0.25">
      <c r="A1310">
        <v>40.799999999999997</v>
      </c>
      <c r="B1310">
        <v>-3.1175265643732502</v>
      </c>
    </row>
    <row r="1311" spans="1:2" x14ac:dyDescent="0.25">
      <c r="A1311">
        <v>40.9</v>
      </c>
      <c r="B1311">
        <v>-3.13714252353265</v>
      </c>
    </row>
    <row r="1312" spans="1:2" x14ac:dyDescent="0.25">
      <c r="A1312">
        <v>41</v>
      </c>
      <c r="B1312">
        <v>-3.1567105804242099</v>
      </c>
    </row>
    <row r="1313" spans="1:2" x14ac:dyDescent="0.25">
      <c r="A1313">
        <v>41.1</v>
      </c>
      <c r="B1313">
        <v>-3.1762309684332601</v>
      </c>
    </row>
    <row r="1314" spans="1:2" x14ac:dyDescent="0.25">
      <c r="A1314">
        <v>41.2</v>
      </c>
      <c r="B1314">
        <v>-3.1957039192436598</v>
      </c>
    </row>
    <row r="1315" spans="1:2" x14ac:dyDescent="0.25">
      <c r="A1315">
        <v>41.3</v>
      </c>
      <c r="B1315">
        <v>-3.2151296628542898</v>
      </c>
    </row>
    <row r="1316" spans="1:2" x14ac:dyDescent="0.25">
      <c r="A1316">
        <v>41.4</v>
      </c>
      <c r="B1316">
        <v>-3.2345084275953502</v>
      </c>
    </row>
    <row r="1317" spans="1:2" x14ac:dyDescent="0.25">
      <c r="A1317">
        <v>41.5</v>
      </c>
      <c r="B1317">
        <v>-3.2538404401444501</v>
      </c>
    </row>
    <row r="1318" spans="1:2" x14ac:dyDescent="0.25">
      <c r="A1318">
        <v>41.6</v>
      </c>
      <c r="B1318">
        <v>-3.2731259255425602</v>
      </c>
    </row>
    <row r="1319" spans="1:2" x14ac:dyDescent="0.25">
      <c r="A1319">
        <v>41.7</v>
      </c>
      <c r="B1319">
        <v>-3.2923651072097102</v>
      </c>
    </row>
    <row r="1320" spans="1:2" x14ac:dyDescent="0.25">
      <c r="A1320">
        <v>41.8</v>
      </c>
      <c r="B1320">
        <v>-3.3115582069604899</v>
      </c>
    </row>
    <row r="1321" spans="1:2" x14ac:dyDescent="0.25">
      <c r="A1321">
        <v>41.9</v>
      </c>
      <c r="B1321">
        <v>-3.33070544501942</v>
      </c>
    </row>
    <row r="1322" spans="1:2" x14ac:dyDescent="0.25">
      <c r="A1322">
        <v>42</v>
      </c>
      <c r="B1322">
        <v>-3.34980704003612</v>
      </c>
    </row>
    <row r="1323" spans="1:2" x14ac:dyDescent="0.25">
      <c r="A1323">
        <v>42.1</v>
      </c>
      <c r="B1323">
        <v>-3.3688632091002901</v>
      </c>
    </row>
    <row r="1324" spans="1:2" x14ac:dyDescent="0.25">
      <c r="A1324">
        <v>42.2</v>
      </c>
      <c r="B1324">
        <v>-3.3878741677564701</v>
      </c>
    </row>
    <row r="1325" spans="1:2" x14ac:dyDescent="0.25">
      <c r="A1325">
        <v>42.3</v>
      </c>
      <c r="B1325">
        <v>-3.4068401300187499</v>
      </c>
    </row>
    <row r="1326" spans="1:2" x14ac:dyDescent="0.25">
      <c r="A1326">
        <v>42.4</v>
      </c>
      <c r="B1326">
        <v>-3.4257613083851401</v>
      </c>
    </row>
    <row r="1327" spans="1:2" x14ac:dyDescent="0.25">
      <c r="A1327">
        <v>42.5</v>
      </c>
      <c r="B1327">
        <v>-3.4446379138519099</v>
      </c>
    </row>
    <row r="1328" spans="1:2" x14ac:dyDescent="0.25">
      <c r="A1328">
        <v>42.6</v>
      </c>
      <c r="B1328">
        <v>-3.4634701559277001</v>
      </c>
    </row>
    <row r="1329" spans="1:2" x14ac:dyDescent="0.25">
      <c r="A1329">
        <v>42.7</v>
      </c>
      <c r="B1329">
        <v>-3.4822582426474402</v>
      </c>
    </row>
    <row r="1330" spans="1:2" x14ac:dyDescent="0.25">
      <c r="A1330">
        <v>42.8</v>
      </c>
      <c r="B1330">
        <v>-3.5010023805862001</v>
      </c>
    </row>
    <row r="1331" spans="1:2" x14ac:dyDescent="0.25">
      <c r="A1331">
        <v>42.9</v>
      </c>
      <c r="B1331">
        <v>-3.5197027748727501</v>
      </c>
    </row>
    <row r="1332" spans="1:2" x14ac:dyDescent="0.25">
      <c r="A1332">
        <v>43</v>
      </c>
      <c r="B1332">
        <v>-3.5383596292030601</v>
      </c>
    </row>
    <row r="1333" spans="1:2" x14ac:dyDescent="0.25">
      <c r="A1333">
        <v>43.1</v>
      </c>
      <c r="B1333">
        <v>-3.5569731458536298</v>
      </c>
    </row>
    <row r="1334" spans="1:2" x14ac:dyDescent="0.25">
      <c r="A1334">
        <v>43.2</v>
      </c>
      <c r="B1334">
        <v>-3.5755435256946302</v>
      </c>
    </row>
    <row r="1335" spans="1:2" x14ac:dyDescent="0.25">
      <c r="A1335">
        <v>43.3</v>
      </c>
      <c r="B1335">
        <v>-3.5940709682028902</v>
      </c>
    </row>
    <row r="1336" spans="1:2" x14ac:dyDescent="0.25">
      <c r="A1336">
        <v>43.4</v>
      </c>
      <c r="B1336">
        <v>-3.6125556714748099</v>
      </c>
    </row>
    <row r="1337" spans="1:2" x14ac:dyDescent="0.25">
      <c r="A1337">
        <v>43.5</v>
      </c>
      <c r="B1337">
        <v>-3.63099783223899</v>
      </c>
    </row>
    <row r="1338" spans="1:2" x14ac:dyDescent="0.25">
      <c r="A1338">
        <v>43.6</v>
      </c>
      <c r="B1338">
        <v>-3.6493976458688699</v>
      </c>
    </row>
    <row r="1339" spans="1:2" x14ac:dyDescent="0.25">
      <c r="A1339">
        <v>43.7</v>
      </c>
      <c r="B1339">
        <v>-3.6677553063951001</v>
      </c>
    </row>
    <row r="1340" spans="1:2" x14ac:dyDescent="0.25">
      <c r="A1340">
        <v>43.8</v>
      </c>
      <c r="B1340">
        <v>-3.6860710065178299</v>
      </c>
    </row>
    <row r="1341" spans="1:2" x14ac:dyDescent="0.25">
      <c r="A1341">
        <v>43.9</v>
      </c>
      <c r="B1341">
        <v>-3.70434493761885</v>
      </c>
    </row>
    <row r="1342" spans="1:2" x14ac:dyDescent="0.25">
      <c r="A1342">
        <v>44</v>
      </c>
      <c r="B1342">
        <v>-3.7225772897736098</v>
      </c>
    </row>
    <row r="1343" spans="1:2" x14ac:dyDescent="0.25">
      <c r="A1343">
        <v>44.1</v>
      </c>
      <c r="B1343">
        <v>-3.7407682517630301</v>
      </c>
    </row>
    <row r="1344" spans="1:2" x14ac:dyDescent="0.25">
      <c r="A1344">
        <v>44.2</v>
      </c>
      <c r="B1344">
        <v>-3.7589180110852598</v>
      </c>
    </row>
    <row r="1345" spans="1:2" x14ac:dyDescent="0.25">
      <c r="A1345">
        <v>44.3</v>
      </c>
      <c r="B1345">
        <v>-3.7770267539672902</v>
      </c>
    </row>
    <row r="1346" spans="1:2" x14ac:dyDescent="0.25">
      <c r="A1346">
        <v>44.4</v>
      </c>
      <c r="B1346">
        <v>-3.7950946653763999</v>
      </c>
    </row>
    <row r="1347" spans="1:2" x14ac:dyDescent="0.25">
      <c r="A1347">
        <v>44.5</v>
      </c>
      <c r="B1347">
        <v>-3.8131219290314702</v>
      </c>
    </row>
    <row r="1348" spans="1:2" x14ac:dyDescent="0.25">
      <c r="A1348">
        <v>44.6</v>
      </c>
      <c r="B1348">
        <v>-3.8311087274142399</v>
      </c>
    </row>
    <row r="1349" spans="1:2" x14ac:dyDescent="0.25">
      <c r="A1349">
        <v>44.7</v>
      </c>
      <c r="B1349">
        <v>-3.8490552417803601</v>
      </c>
    </row>
    <row r="1350" spans="1:2" x14ac:dyDescent="0.25">
      <c r="A1350">
        <v>44.8</v>
      </c>
      <c r="B1350">
        <v>-3.8669616521703398</v>
      </c>
    </row>
    <row r="1351" spans="1:2" x14ac:dyDescent="0.25">
      <c r="A1351">
        <v>44.9</v>
      </c>
      <c r="B1351">
        <v>-3.8848281374204299</v>
      </c>
    </row>
    <row r="1352" spans="1:2" x14ac:dyDescent="0.25">
      <c r="A1352">
        <v>45</v>
      </c>
      <c r="B1352">
        <v>-3.9026548751732899</v>
      </c>
    </row>
    <row r="1353" spans="1:2" x14ac:dyDescent="0.25">
      <c r="A1353">
        <v>45.1</v>
      </c>
      <c r="B1353">
        <v>-3.9204420418886099</v>
      </c>
    </row>
    <row r="1354" spans="1:2" x14ac:dyDescent="0.25">
      <c r="A1354">
        <v>45.2</v>
      </c>
      <c r="B1354">
        <v>-3.9381898128536101</v>
      </c>
    </row>
    <row r="1355" spans="1:2" x14ac:dyDescent="0.25">
      <c r="A1355">
        <v>45.3</v>
      </c>
      <c r="B1355">
        <v>-3.9558983621933499</v>
      </c>
    </row>
    <row r="1356" spans="1:2" x14ac:dyDescent="0.25">
      <c r="A1356">
        <v>45.4</v>
      </c>
      <c r="B1356">
        <v>-3.97356786288104</v>
      </c>
    </row>
    <row r="1357" spans="1:2" x14ac:dyDescent="0.25">
      <c r="A1357">
        <v>45.5</v>
      </c>
      <c r="B1357">
        <v>-3.99119848674813</v>
      </c>
    </row>
    <row r="1358" spans="1:2" x14ac:dyDescent="0.25">
      <c r="A1358">
        <v>45.6</v>
      </c>
      <c r="B1358">
        <v>-4.0087904044943796</v>
      </c>
    </row>
    <row r="1359" spans="1:2" x14ac:dyDescent="0.25">
      <c r="A1359">
        <v>45.7</v>
      </c>
      <c r="B1359">
        <v>-4.0263437856977404</v>
      </c>
    </row>
    <row r="1360" spans="1:2" x14ac:dyDescent="0.25">
      <c r="A1360">
        <v>45.8</v>
      </c>
      <c r="B1360">
        <v>-4.0438587988241599</v>
      </c>
    </row>
    <row r="1361" spans="1:2" x14ac:dyDescent="0.25">
      <c r="A1361">
        <v>45.9</v>
      </c>
      <c r="B1361">
        <v>-4.06133561123732</v>
      </c>
    </row>
    <row r="1362" spans="1:2" x14ac:dyDescent="0.25">
      <c r="A1362">
        <v>46</v>
      </c>
      <c r="B1362">
        <v>-4.0787743892082204</v>
      </c>
    </row>
    <row r="1363" spans="1:2" x14ac:dyDescent="0.25">
      <c r="A1363">
        <v>46.1</v>
      </c>
      <c r="B1363">
        <v>-4.0961752979246304</v>
      </c>
    </row>
    <row r="1364" spans="1:2" x14ac:dyDescent="0.25">
      <c r="A1364">
        <v>46.2</v>
      </c>
      <c r="B1364">
        <v>-4.1135385015005204</v>
      </c>
    </row>
    <row r="1365" spans="1:2" x14ac:dyDescent="0.25">
      <c r="A1365">
        <v>46.3</v>
      </c>
      <c r="B1365">
        <v>-4.1308641629853504</v>
      </c>
    </row>
    <row r="1366" spans="1:2" x14ac:dyDescent="0.25">
      <c r="A1366">
        <v>46.4</v>
      </c>
      <c r="B1366">
        <v>-4.1481524443732098</v>
      </c>
    </row>
    <row r="1367" spans="1:2" x14ac:dyDescent="0.25">
      <c r="A1367">
        <v>46.5</v>
      </c>
      <c r="B1367">
        <v>-4.1654035066119803</v>
      </c>
    </row>
    <row r="1368" spans="1:2" x14ac:dyDescent="0.25">
      <c r="A1368">
        <v>46.6</v>
      </c>
      <c r="B1368">
        <v>-4.18261750961224</v>
      </c>
    </row>
    <row r="1369" spans="1:2" x14ac:dyDescent="0.25">
      <c r="A1369">
        <v>46.7</v>
      </c>
      <c r="B1369">
        <v>-4.1997946122562402</v>
      </c>
    </row>
    <row r="1370" spans="1:2" x14ac:dyDescent="0.25">
      <c r="A1370">
        <v>46.8</v>
      </c>
      <c r="B1370">
        <v>-4.2169349724066398</v>
      </c>
    </row>
    <row r="1371" spans="1:2" x14ac:dyDescent="0.25">
      <c r="A1371">
        <v>46.9</v>
      </c>
      <c r="B1371">
        <v>-4.2340387469152496</v>
      </c>
    </row>
    <row r="1372" spans="1:2" x14ac:dyDescent="0.25">
      <c r="A1372">
        <v>47</v>
      </c>
      <c r="B1372">
        <v>-4.2511060916316197</v>
      </c>
    </row>
    <row r="1373" spans="1:2" x14ac:dyDescent="0.25">
      <c r="A1373">
        <v>47.1</v>
      </c>
      <c r="B1373">
        <v>-4.2681371614115902</v>
      </c>
    </row>
    <row r="1374" spans="1:2" x14ac:dyDescent="0.25">
      <c r="A1374">
        <v>47.2</v>
      </c>
      <c r="B1374">
        <v>-4.2851321101256801</v>
      </c>
    </row>
    <row r="1375" spans="1:2" x14ac:dyDescent="0.25">
      <c r="A1375">
        <v>47.3</v>
      </c>
      <c r="B1375">
        <v>-4.3020910906674601</v>
      </c>
    </row>
    <row r="1376" spans="1:2" x14ac:dyDescent="0.25">
      <c r="A1376">
        <v>47.4</v>
      </c>
      <c r="B1376">
        <v>-4.3190142549618002</v>
      </c>
    </row>
    <row r="1377" spans="1:2" x14ac:dyDescent="0.25">
      <c r="A1377">
        <v>47.5</v>
      </c>
      <c r="B1377">
        <v>-4.3359017539730402</v>
      </c>
    </row>
    <row r="1378" spans="1:2" x14ac:dyDescent="0.25">
      <c r="A1378">
        <v>47.6</v>
      </c>
      <c r="B1378">
        <v>-4.3527537377130399</v>
      </c>
    </row>
    <row r="1379" spans="1:2" x14ac:dyDescent="0.25">
      <c r="A1379">
        <v>47.7</v>
      </c>
      <c r="B1379">
        <v>-4.36957035524921</v>
      </c>
    </row>
    <row r="1380" spans="1:2" x14ac:dyDescent="0.25">
      <c r="A1380">
        <v>47.8</v>
      </c>
      <c r="B1380">
        <v>-4.38635175471242</v>
      </c>
    </row>
    <row r="1381" spans="1:2" x14ac:dyDescent="0.25">
      <c r="A1381">
        <v>47.9</v>
      </c>
      <c r="B1381">
        <v>-4.4030980833047897</v>
      </c>
    </row>
    <row r="1382" spans="1:2" x14ac:dyDescent="0.25">
      <c r="A1382">
        <v>48</v>
      </c>
      <c r="B1382">
        <v>-4.4198094873075098</v>
      </c>
    </row>
    <row r="1383" spans="1:2" x14ac:dyDescent="0.25">
      <c r="A1383">
        <v>48.1</v>
      </c>
      <c r="B1383">
        <v>-4.43648611208841</v>
      </c>
    </row>
    <row r="1384" spans="1:2" x14ac:dyDescent="0.25">
      <c r="A1384">
        <v>48.2</v>
      </c>
      <c r="B1384">
        <v>-4.4531281021096403</v>
      </c>
    </row>
    <row r="1385" spans="1:2" x14ac:dyDescent="0.25">
      <c r="A1385">
        <v>48.3</v>
      </c>
      <c r="B1385">
        <v>-4.4697356009351301</v>
      </c>
    </row>
    <row r="1386" spans="1:2" x14ac:dyDescent="0.25">
      <c r="A1386">
        <v>48.4</v>
      </c>
      <c r="B1386">
        <v>-4.4863087512380204</v>
      </c>
    </row>
    <row r="1387" spans="1:2" x14ac:dyDescent="0.25">
      <c r="A1387">
        <v>48.5</v>
      </c>
      <c r="B1387">
        <v>-4.5028476948080103</v>
      </c>
    </row>
    <row r="1388" spans="1:2" x14ac:dyDescent="0.25">
      <c r="A1388">
        <v>48.6</v>
      </c>
      <c r="B1388">
        <v>-4.5193525725586996</v>
      </c>
    </row>
    <row r="1389" spans="1:2" x14ac:dyDescent="0.25">
      <c r="A1389">
        <v>48.7</v>
      </c>
      <c r="B1389">
        <v>-4.5358235245346998</v>
      </c>
    </row>
    <row r="1390" spans="1:2" x14ac:dyDescent="0.25">
      <c r="A1390">
        <v>48.8</v>
      </c>
      <c r="B1390">
        <v>-4.55226068991883</v>
      </c>
    </row>
    <row r="1391" spans="1:2" x14ac:dyDescent="0.25">
      <c r="A1391">
        <v>48.9</v>
      </c>
      <c r="B1391">
        <v>-4.5686642070391397</v>
      </c>
    </row>
    <row r="1392" spans="1:2" x14ac:dyDescent="0.25">
      <c r="A1392">
        <v>49</v>
      </c>
      <c r="B1392">
        <v>-4.5850342133759003</v>
      </c>
    </row>
    <row r="1393" spans="1:2" x14ac:dyDescent="0.25">
      <c r="A1393">
        <v>49.1</v>
      </c>
      <c r="B1393">
        <v>-4.6013708455685602</v>
      </c>
    </row>
    <row r="1394" spans="1:2" x14ac:dyDescent="0.25">
      <c r="A1394">
        <v>49.2</v>
      </c>
      <c r="B1394">
        <v>-4.6176742394224997</v>
      </c>
    </row>
    <row r="1395" spans="1:2" x14ac:dyDescent="0.25">
      <c r="A1395">
        <v>49.3</v>
      </c>
      <c r="B1395">
        <v>-4.6339445299159001</v>
      </c>
    </row>
    <row r="1396" spans="1:2" x14ac:dyDescent="0.25">
      <c r="A1396">
        <v>49.4</v>
      </c>
      <c r="B1396">
        <v>-4.6501818512063897</v>
      </c>
    </row>
    <row r="1397" spans="1:2" x14ac:dyDescent="0.25">
      <c r="A1397">
        <v>49.5</v>
      </c>
      <c r="B1397">
        <v>-4.6663863366376903</v>
      </c>
    </row>
    <row r="1398" spans="1:2" x14ac:dyDescent="0.25">
      <c r="A1398">
        <v>49.6</v>
      </c>
      <c r="B1398">
        <v>-4.68255811874619</v>
      </c>
    </row>
    <row r="1399" spans="1:2" x14ac:dyDescent="0.25">
      <c r="A1399">
        <v>49.7</v>
      </c>
      <c r="B1399">
        <v>-4.6986973292674801</v>
      </c>
    </row>
    <row r="1400" spans="1:2" x14ac:dyDescent="0.25">
      <c r="A1400">
        <v>49.8</v>
      </c>
      <c r="B1400">
        <v>-4.7148040991427402</v>
      </c>
    </row>
    <row r="1401" spans="1:2" x14ac:dyDescent="0.25">
      <c r="A1401">
        <v>49.9</v>
      </c>
      <c r="B1401">
        <v>-4.7308785585251396</v>
      </c>
    </row>
    <row r="1402" spans="1:2" x14ac:dyDescent="0.25">
      <c r="A1402">
        <v>50</v>
      </c>
      <c r="B1402">
        <v>-4.7469208367861597</v>
      </c>
    </row>
    <row r="1403" spans="1:2" x14ac:dyDescent="0.25">
      <c r="A1403">
        <v>50.1</v>
      </c>
      <c r="B1403">
        <v>-4.76293106252181</v>
      </c>
    </row>
    <row r="1404" spans="1:2" x14ac:dyDescent="0.25">
      <c r="A1404">
        <v>50.2</v>
      </c>
      <c r="B1404">
        <v>-4.77890936355886</v>
      </c>
    </row>
    <row r="1405" spans="1:2" x14ac:dyDescent="0.25">
      <c r="A1405">
        <v>50.3</v>
      </c>
      <c r="B1405">
        <v>-4.7948558669608801</v>
      </c>
    </row>
    <row r="1406" spans="1:2" x14ac:dyDescent="0.25">
      <c r="A1406">
        <v>50.4</v>
      </c>
      <c r="B1406">
        <v>-4.8107706990344097</v>
      </c>
    </row>
    <row r="1407" spans="1:2" x14ac:dyDescent="0.25">
      <c r="A1407">
        <v>50.5</v>
      </c>
      <c r="B1407">
        <v>-4.8266539853348904</v>
      </c>
    </row>
    <row r="1408" spans="1:2" x14ac:dyDescent="0.25">
      <c r="A1408">
        <v>50.6</v>
      </c>
      <c r="B1408">
        <v>-4.8425058506726204</v>
      </c>
    </row>
    <row r="1409" spans="1:2" x14ac:dyDescent="0.25">
      <c r="A1409">
        <v>50.7</v>
      </c>
      <c r="B1409">
        <v>-4.8583264191186499</v>
      </c>
    </row>
    <row r="1410" spans="1:2" x14ac:dyDescent="0.25">
      <c r="A1410">
        <v>50.8</v>
      </c>
      <c r="B1410">
        <v>-4.8741158140106</v>
      </c>
    </row>
    <row r="1411" spans="1:2" x14ac:dyDescent="0.25">
      <c r="A1411">
        <v>50.9</v>
      </c>
      <c r="B1411">
        <v>-4.8898741579584399</v>
      </c>
    </row>
    <row r="1412" spans="1:2" x14ac:dyDescent="0.25">
      <c r="A1412">
        <v>51</v>
      </c>
      <c r="B1412">
        <v>-4.9056015728502</v>
      </c>
    </row>
    <row r="1413" spans="1:2" x14ac:dyDescent="0.25">
      <c r="A1413">
        <v>51.1</v>
      </c>
      <c r="B1413">
        <v>-4.9212981798576099</v>
      </c>
    </row>
    <row r="1414" spans="1:2" x14ac:dyDescent="0.25">
      <c r="A1414">
        <v>51.2</v>
      </c>
      <c r="B1414">
        <v>-4.9369640994417301</v>
      </c>
    </row>
    <row r="1415" spans="1:2" x14ac:dyDescent="0.25">
      <c r="A1415">
        <v>51.3</v>
      </c>
      <c r="B1415">
        <v>-4.9525994513584504</v>
      </c>
    </row>
    <row r="1416" spans="1:2" x14ac:dyDescent="0.25">
      <c r="A1416">
        <v>51.4</v>
      </c>
      <c r="B1416">
        <v>-4.96820435466406</v>
      </c>
    </row>
    <row r="1417" spans="1:2" x14ac:dyDescent="0.25">
      <c r="A1417">
        <v>51.5</v>
      </c>
      <c r="B1417">
        <v>-4.9837789277206204</v>
      </c>
    </row>
    <row r="1418" spans="1:2" x14ac:dyDescent="0.25">
      <c r="A1418">
        <v>51.6</v>
      </c>
      <c r="B1418">
        <v>-4.9993232882013503</v>
      </c>
    </row>
    <row r="1419" spans="1:2" x14ac:dyDescent="0.25">
      <c r="A1419">
        <v>51.7</v>
      </c>
      <c r="B1419">
        <v>-5.0148375530960196</v>
      </c>
    </row>
    <row r="1420" spans="1:2" x14ac:dyDescent="0.25">
      <c r="A1420">
        <v>51.8</v>
      </c>
      <c r="B1420">
        <v>-5.0303218387161799</v>
      </c>
    </row>
    <row r="1421" spans="1:2" x14ac:dyDescent="0.25">
      <c r="A1421">
        <v>51.9</v>
      </c>
      <c r="B1421">
        <v>-5.0457762607004204</v>
      </c>
    </row>
    <row r="1422" spans="1:2" x14ac:dyDescent="0.25">
      <c r="A1422">
        <v>52</v>
      </c>
      <c r="B1422">
        <v>-5.0612009340195101</v>
      </c>
    </row>
    <row r="1423" spans="1:2" x14ac:dyDescent="0.25">
      <c r="A1423">
        <v>52.1</v>
      </c>
      <c r="B1423">
        <v>-5.0765959729816101</v>
      </c>
    </row>
    <row r="1424" spans="1:2" x14ac:dyDescent="0.25">
      <c r="A1424">
        <v>52.2</v>
      </c>
      <c r="B1424">
        <v>-5.0919614912372797</v>
      </c>
    </row>
    <row r="1425" spans="1:2" x14ac:dyDescent="0.25">
      <c r="A1425">
        <v>52.3</v>
      </c>
      <c r="B1425">
        <v>-5.1072976017845297</v>
      </c>
    </row>
    <row r="1426" spans="1:2" x14ac:dyDescent="0.25">
      <c r="A1426">
        <v>52.4</v>
      </c>
      <c r="B1426">
        <v>-5.12260441697385</v>
      </c>
    </row>
    <row r="1427" spans="1:2" x14ac:dyDescent="0.25">
      <c r="A1427">
        <v>52.5</v>
      </c>
      <c r="B1427">
        <v>-5.1378820485130703</v>
      </c>
    </row>
    <row r="1428" spans="1:2" x14ac:dyDescent="0.25">
      <c r="A1428">
        <v>52.6</v>
      </c>
      <c r="B1428">
        <v>-5.1531306074723302</v>
      </c>
    </row>
    <row r="1429" spans="1:2" x14ac:dyDescent="0.25">
      <c r="A1429">
        <v>52.7</v>
      </c>
      <c r="B1429">
        <v>-5.16835020428889</v>
      </c>
    </row>
    <row r="1430" spans="1:2" x14ac:dyDescent="0.25">
      <c r="A1430">
        <v>52.8</v>
      </c>
      <c r="B1430">
        <v>-5.1835409487719</v>
      </c>
    </row>
    <row r="1431" spans="1:2" x14ac:dyDescent="0.25">
      <c r="A1431">
        <v>52.9</v>
      </c>
      <c r="B1431">
        <v>-5.1987029501072204</v>
      </c>
    </row>
    <row r="1432" spans="1:2" x14ac:dyDescent="0.25">
      <c r="A1432">
        <v>53</v>
      </c>
      <c r="B1432">
        <v>-5.2138363168620803</v>
      </c>
    </row>
    <row r="1433" spans="1:2" x14ac:dyDescent="0.25">
      <c r="A1433">
        <v>53.1</v>
      </c>
      <c r="B1433">
        <v>-5.2289411569897499</v>
      </c>
    </row>
    <row r="1434" spans="1:2" x14ac:dyDescent="0.25">
      <c r="A1434">
        <v>53.2</v>
      </c>
      <c r="B1434">
        <v>-5.2440175778341596</v>
      </c>
    </row>
    <row r="1435" spans="1:2" x14ac:dyDescent="0.25">
      <c r="A1435">
        <v>53.3</v>
      </c>
      <c r="B1435">
        <v>-5.2590656861345098</v>
      </c>
    </row>
    <row r="1436" spans="1:2" x14ac:dyDescent="0.25">
      <c r="A1436">
        <v>53.4</v>
      </c>
      <c r="B1436">
        <v>-5.2740855880297604</v>
      </c>
    </row>
    <row r="1437" spans="1:2" x14ac:dyDescent="0.25">
      <c r="A1437">
        <v>53.5</v>
      </c>
      <c r="B1437">
        <v>-5.2890773890631504</v>
      </c>
    </row>
    <row r="1438" spans="1:2" x14ac:dyDescent="0.25">
      <c r="A1438">
        <v>53.6</v>
      </c>
      <c r="B1438">
        <v>-5.3040411941866301</v>
      </c>
    </row>
    <row r="1439" spans="1:2" x14ac:dyDescent="0.25">
      <c r="A1439">
        <v>53.7</v>
      </c>
      <c r="B1439">
        <v>-5.3189771077652903</v>
      </c>
    </row>
    <row r="1440" spans="1:2" x14ac:dyDescent="0.25">
      <c r="A1440">
        <v>53.8</v>
      </c>
      <c r="B1440">
        <v>-5.33388523358171</v>
      </c>
    </row>
    <row r="1441" spans="1:2" x14ac:dyDescent="0.25">
      <c r="A1441">
        <v>53.9</v>
      </c>
      <c r="B1441">
        <v>-5.3487656748403003</v>
      </c>
    </row>
    <row r="1442" spans="1:2" x14ac:dyDescent="0.25">
      <c r="A1442">
        <v>54</v>
      </c>
      <c r="B1442">
        <v>-5.3636185341715699</v>
      </c>
    </row>
    <row r="1443" spans="1:2" x14ac:dyDescent="0.25">
      <c r="A1443">
        <v>54.1</v>
      </c>
      <c r="B1443">
        <v>-5.3784439136364099</v>
      </c>
    </row>
    <row r="1444" spans="1:2" x14ac:dyDescent="0.25">
      <c r="A1444">
        <v>54.2</v>
      </c>
      <c r="B1444">
        <v>-5.39324191473023</v>
      </c>
    </row>
    <row r="1445" spans="1:2" x14ac:dyDescent="0.25">
      <c r="A1445">
        <v>54.3</v>
      </c>
      <c r="B1445">
        <v>-5.4080126383872198</v>
      </c>
    </row>
    <row r="1446" spans="1:2" x14ac:dyDescent="0.25">
      <c r="A1446">
        <v>54.4</v>
      </c>
      <c r="B1446">
        <v>-5.4227561849844204</v>
      </c>
    </row>
    <row r="1447" spans="1:2" x14ac:dyDescent="0.25">
      <c r="A1447">
        <v>54.5</v>
      </c>
      <c r="B1447">
        <v>-5.4374726543458101</v>
      </c>
    </row>
    <row r="1448" spans="1:2" x14ac:dyDescent="0.25">
      <c r="A1448">
        <v>54.6</v>
      </c>
      <c r="B1448">
        <v>-5.4521621457464198</v>
      </c>
    </row>
    <row r="1449" spans="1:2" x14ac:dyDescent="0.25">
      <c r="A1449">
        <v>54.7</v>
      </c>
      <c r="B1449">
        <v>-5.4668247579162701</v>
      </c>
    </row>
    <row r="1450" spans="1:2" x14ac:dyDescent="0.25">
      <c r="A1450">
        <v>54.8</v>
      </c>
      <c r="B1450">
        <v>-5.4814605890444303</v>
      </c>
    </row>
    <row r="1451" spans="1:2" x14ac:dyDescent="0.25">
      <c r="A1451">
        <v>54.9</v>
      </c>
      <c r="B1451">
        <v>-5.4960697367828999</v>
      </c>
    </row>
    <row r="1452" spans="1:2" x14ac:dyDescent="0.25">
      <c r="A1452">
        <v>55</v>
      </c>
      <c r="B1452">
        <v>-5.5106522982505597</v>
      </c>
    </row>
    <row r="1453" spans="1:2" x14ac:dyDescent="0.25">
      <c r="A1453">
        <v>55.1</v>
      </c>
      <c r="B1453">
        <v>-5.5252083700370296</v>
      </c>
    </row>
    <row r="1454" spans="1:2" x14ac:dyDescent="0.25">
      <c r="A1454">
        <v>55.2</v>
      </c>
      <c r="B1454">
        <v>-5.5397380482065097</v>
      </c>
    </row>
    <row r="1455" spans="1:2" x14ac:dyDescent="0.25">
      <c r="A1455">
        <v>55.3</v>
      </c>
      <c r="B1455">
        <v>-5.5542414283015802</v>
      </c>
    </row>
    <row r="1456" spans="1:2" x14ac:dyDescent="0.25">
      <c r="A1456">
        <v>55.4</v>
      </c>
      <c r="B1456">
        <v>-5.5687186053469899</v>
      </c>
    </row>
    <row r="1457" spans="1:2" x14ac:dyDescent="0.25">
      <c r="A1457">
        <v>55.5</v>
      </c>
      <c r="B1457">
        <v>-5.5831696738533401</v>
      </c>
    </row>
    <row r="1458" spans="1:2" x14ac:dyDescent="0.25">
      <c r="A1458">
        <v>55.6</v>
      </c>
      <c r="B1458">
        <v>-5.59759472782088</v>
      </c>
    </row>
    <row r="1459" spans="1:2" x14ac:dyDescent="0.25">
      <c r="A1459">
        <v>55.7</v>
      </c>
      <c r="B1459">
        <v>-5.6119938607430599</v>
      </c>
    </row>
    <row r="1460" spans="1:2" x14ac:dyDescent="0.25">
      <c r="A1460">
        <v>55.8</v>
      </c>
      <c r="B1460">
        <v>-5.6263671656102598</v>
      </c>
    </row>
    <row r="1461" spans="1:2" x14ac:dyDescent="0.25">
      <c r="A1461">
        <v>55.9</v>
      </c>
      <c r="B1461">
        <v>-5.6407147349133497</v>
      </c>
    </row>
    <row r="1462" spans="1:2" x14ac:dyDescent="0.25">
      <c r="A1462">
        <v>56</v>
      </c>
      <c r="B1462">
        <v>-5.6550366606472897</v>
      </c>
    </row>
    <row r="1463" spans="1:2" x14ac:dyDescent="0.25">
      <c r="A1463">
        <v>56.1</v>
      </c>
      <c r="B1463">
        <v>-5.6693330343145902</v>
      </c>
    </row>
    <row r="1464" spans="1:2" x14ac:dyDescent="0.25">
      <c r="A1464">
        <v>56.2</v>
      </c>
      <c r="B1464">
        <v>-5.6836039469289599</v>
      </c>
    </row>
    <row r="1465" spans="1:2" x14ac:dyDescent="0.25">
      <c r="A1465">
        <v>56.3</v>
      </c>
      <c r="B1465">
        <v>-5.6978494890186298</v>
      </c>
    </row>
    <row r="1466" spans="1:2" x14ac:dyDescent="0.25">
      <c r="A1466">
        <v>56.4</v>
      </c>
      <c r="B1466">
        <v>-5.7120697506299098</v>
      </c>
    </row>
    <row r="1467" spans="1:2" x14ac:dyDescent="0.25">
      <c r="A1467">
        <v>56.5</v>
      </c>
      <c r="B1467">
        <v>-5.7262648213305498</v>
      </c>
    </row>
    <row r="1468" spans="1:2" x14ac:dyDescent="0.25">
      <c r="A1468">
        <v>56.6</v>
      </c>
      <c r="B1468">
        <v>-5.7404347902131496</v>
      </c>
    </row>
    <row r="1469" spans="1:2" x14ac:dyDescent="0.25">
      <c r="A1469">
        <v>56.7</v>
      </c>
      <c r="B1469">
        <v>-5.7545797458984804</v>
      </c>
    </row>
    <row r="1470" spans="1:2" x14ac:dyDescent="0.25">
      <c r="A1470">
        <v>56.8</v>
      </c>
      <c r="B1470">
        <v>-5.7686997765388597</v>
      </c>
    </row>
    <row r="1471" spans="1:2" x14ac:dyDescent="0.25">
      <c r="A1471">
        <v>56.9</v>
      </c>
      <c r="B1471">
        <v>-5.7827949698214098</v>
      </c>
    </row>
    <row r="1472" spans="1:2" x14ac:dyDescent="0.25">
      <c r="A1472">
        <v>57</v>
      </c>
      <c r="B1472">
        <v>-5.7968654129713197</v>
      </c>
    </row>
    <row r="1473" spans="1:2" x14ac:dyDescent="0.25">
      <c r="A1473">
        <v>57.1</v>
      </c>
      <c r="B1473">
        <v>-5.8109111927551398</v>
      </c>
    </row>
    <row r="1474" spans="1:2" x14ac:dyDescent="0.25">
      <c r="A1474">
        <v>57.2</v>
      </c>
      <c r="B1474">
        <v>-5.8249323954839101</v>
      </c>
    </row>
    <row r="1475" spans="1:2" x14ac:dyDescent="0.25">
      <c r="A1475">
        <v>57.3</v>
      </c>
      <c r="B1475">
        <v>-5.8389291070164102</v>
      </c>
    </row>
    <row r="1476" spans="1:2" x14ac:dyDescent="0.25">
      <c r="A1476">
        <v>57.4</v>
      </c>
      <c r="B1476">
        <v>-5.8529014127622796</v>
      </c>
    </row>
    <row r="1477" spans="1:2" x14ac:dyDescent="0.25">
      <c r="A1477">
        <v>57.5</v>
      </c>
      <c r="B1477">
        <v>-5.8668493976851703</v>
      </c>
    </row>
    <row r="1478" spans="1:2" x14ac:dyDescent="0.25">
      <c r="A1478">
        <v>57.6</v>
      </c>
      <c r="B1478">
        <v>-5.8807731463057902</v>
      </c>
    </row>
    <row r="1479" spans="1:2" x14ac:dyDescent="0.25">
      <c r="A1479">
        <v>57.7</v>
      </c>
      <c r="B1479">
        <v>-5.89467274270506</v>
      </c>
    </row>
    <row r="1480" spans="1:2" x14ac:dyDescent="0.25">
      <c r="A1480">
        <v>57.8</v>
      </c>
      <c r="B1480">
        <v>-5.9085482705271097</v>
      </c>
    </row>
    <row r="1481" spans="1:2" x14ac:dyDescent="0.25">
      <c r="A1481">
        <v>57.9</v>
      </c>
      <c r="B1481">
        <v>-5.9223998129822801</v>
      </c>
    </row>
    <row r="1482" spans="1:2" x14ac:dyDescent="0.25">
      <c r="A1482">
        <v>58</v>
      </c>
      <c r="B1482">
        <v>-5.93622745285015</v>
      </c>
    </row>
    <row r="1483" spans="1:2" x14ac:dyDescent="0.25">
      <c r="A1483">
        <v>58.1</v>
      </c>
      <c r="B1483">
        <v>-5.9500312724825202</v>
      </c>
    </row>
    <row r="1484" spans="1:2" x14ac:dyDescent="0.25">
      <c r="A1484">
        <v>58.2</v>
      </c>
      <c r="B1484">
        <v>-5.9638113538062996</v>
      </c>
    </row>
    <row r="1485" spans="1:2" x14ac:dyDescent="0.25">
      <c r="A1485">
        <v>58.3</v>
      </c>
      <c r="B1485">
        <v>-5.9775677783264802</v>
      </c>
    </row>
    <row r="1486" spans="1:2" x14ac:dyDescent="0.25">
      <c r="A1486">
        <v>58.4</v>
      </c>
      <c r="B1486">
        <v>-5.9913006271289904</v>
      </c>
    </row>
    <row r="1487" spans="1:2" x14ac:dyDescent="0.25">
      <c r="A1487">
        <v>58.5</v>
      </c>
      <c r="B1487">
        <v>-6.00500998088358</v>
      </c>
    </row>
    <row r="1488" spans="1:2" x14ac:dyDescent="0.25">
      <c r="A1488">
        <v>58.6</v>
      </c>
      <c r="B1488">
        <v>-6.0186959198466701</v>
      </c>
    </row>
    <row r="1489" spans="1:2" x14ac:dyDescent="0.25">
      <c r="A1489">
        <v>58.7</v>
      </c>
      <c r="B1489">
        <v>-6.0323585238641497</v>
      </c>
    </row>
    <row r="1490" spans="1:2" x14ac:dyDescent="0.25">
      <c r="A1490">
        <v>58.8</v>
      </c>
      <c r="B1490">
        <v>-6.0459978723741896</v>
      </c>
    </row>
    <row r="1491" spans="1:2" x14ac:dyDescent="0.25">
      <c r="A1491">
        <v>58.9</v>
      </c>
      <c r="B1491">
        <v>-6.0596140444100097</v>
      </c>
    </row>
    <row r="1492" spans="1:2" x14ac:dyDescent="0.25">
      <c r="A1492">
        <v>59</v>
      </c>
      <c r="B1492">
        <v>-6.0732071186026202</v>
      </c>
    </row>
    <row r="1493" spans="1:2" x14ac:dyDescent="0.25">
      <c r="A1493">
        <v>59.1</v>
      </c>
      <c r="B1493">
        <v>-6.0867771731835498</v>
      </c>
    </row>
    <row r="1494" spans="1:2" x14ac:dyDescent="0.25">
      <c r="A1494">
        <v>59.2</v>
      </c>
      <c r="B1494">
        <v>-6.1003242859875604</v>
      </c>
    </row>
    <row r="1495" spans="1:2" x14ac:dyDescent="0.25">
      <c r="A1495">
        <v>59.3</v>
      </c>
      <c r="B1495">
        <v>-6.1138485344553004</v>
      </c>
    </row>
    <row r="1496" spans="1:2" x14ac:dyDescent="0.25">
      <c r="A1496">
        <v>59.4</v>
      </c>
      <c r="B1496">
        <v>-6.1273499956359698</v>
      </c>
    </row>
    <row r="1497" spans="1:2" x14ac:dyDescent="0.25">
      <c r="A1497">
        <v>59.5</v>
      </c>
      <c r="B1497">
        <v>-6.14082874618998</v>
      </c>
    </row>
    <row r="1498" spans="1:2" x14ac:dyDescent="0.25">
      <c r="A1498">
        <v>59.6</v>
      </c>
      <c r="B1498">
        <v>-6.1542848623915196</v>
      </c>
    </row>
    <row r="1499" spans="1:2" x14ac:dyDescent="0.25">
      <c r="A1499">
        <v>59.7</v>
      </c>
      <c r="B1499">
        <v>-6.1677184201311803</v>
      </c>
    </row>
    <row r="1500" spans="1:2" x14ac:dyDescent="0.25">
      <c r="A1500">
        <v>59.8</v>
      </c>
      <c r="B1500">
        <v>-6.1811294949185198</v>
      </c>
    </row>
    <row r="1501" spans="1:2" x14ac:dyDescent="0.25">
      <c r="A1501">
        <v>59.9</v>
      </c>
      <c r="B1501">
        <v>-6.1945181618845799</v>
      </c>
    </row>
    <row r="1502" spans="1:2" x14ac:dyDescent="0.25">
      <c r="A1502">
        <v>60</v>
      </c>
      <c r="B1502">
        <v>-6.2078844957844499</v>
      </c>
    </row>
    <row r="1503" spans="1:2" x14ac:dyDescent="0.25">
      <c r="A1503">
        <v>60.1</v>
      </c>
      <c r="B1503">
        <v>-6.2212285709997497</v>
      </c>
    </row>
    <row r="1504" spans="1:2" x14ac:dyDescent="0.25">
      <c r="A1504">
        <v>60.2</v>
      </c>
      <c r="B1504">
        <v>-6.2345504615411302</v>
      </c>
    </row>
    <row r="1505" spans="1:2" x14ac:dyDescent="0.25">
      <c r="A1505">
        <v>60.3</v>
      </c>
      <c r="B1505">
        <v>-6.2478502410507</v>
      </c>
    </row>
    <row r="1506" spans="1:2" x14ac:dyDescent="0.25">
      <c r="A1506">
        <v>60.4</v>
      </c>
      <c r="B1506">
        <v>-6.2611279828045099</v>
      </c>
    </row>
    <row r="1507" spans="1:2" x14ac:dyDescent="0.25">
      <c r="A1507">
        <v>60.5</v>
      </c>
      <c r="B1507">
        <v>-6.2743837597149499</v>
      </c>
    </row>
    <row r="1508" spans="1:2" x14ac:dyDescent="0.25">
      <c r="A1508">
        <v>60.6</v>
      </c>
      <c r="B1508">
        <v>-6.2876176443331797</v>
      </c>
    </row>
    <row r="1509" spans="1:2" x14ac:dyDescent="0.25">
      <c r="A1509">
        <v>60.7</v>
      </c>
      <c r="B1509">
        <v>-6.3008297088514498</v>
      </c>
    </row>
    <row r="1510" spans="1:2" x14ac:dyDescent="0.25">
      <c r="A1510">
        <v>60.8</v>
      </c>
      <c r="B1510">
        <v>-6.3140200251055401</v>
      </c>
    </row>
    <row r="1511" spans="1:2" x14ac:dyDescent="0.25">
      <c r="A1511">
        <v>60.9</v>
      </c>
      <c r="B1511">
        <v>-6.3271886645770596</v>
      </c>
    </row>
    <row r="1512" spans="1:2" x14ac:dyDescent="0.25">
      <c r="A1512">
        <v>61</v>
      </c>
      <c r="B1512">
        <v>-6.3403356983957702</v>
      </c>
    </row>
    <row r="1513" spans="1:2" x14ac:dyDescent="0.25">
      <c r="A1513">
        <v>61.1</v>
      </c>
      <c r="B1513">
        <v>-6.3534611973419199</v>
      </c>
    </row>
    <row r="1514" spans="1:2" x14ac:dyDescent="0.25">
      <c r="A1514">
        <v>61.2</v>
      </c>
      <c r="B1514">
        <v>-6.3665652318484902</v>
      </c>
    </row>
    <row r="1515" spans="1:2" x14ac:dyDescent="0.25">
      <c r="A1515">
        <v>61.3</v>
      </c>
      <c r="B1515">
        <v>-6.3796478720034901</v>
      </c>
    </row>
    <row r="1516" spans="1:2" x14ac:dyDescent="0.25">
      <c r="A1516">
        <v>61.4</v>
      </c>
      <c r="B1516">
        <v>-6.39270918755222</v>
      </c>
    </row>
    <row r="1517" spans="1:2" x14ac:dyDescent="0.25">
      <c r="A1517">
        <v>61.5</v>
      </c>
      <c r="B1517">
        <v>-6.4057492478994504</v>
      </c>
    </row>
    <row r="1518" spans="1:2" x14ac:dyDescent="0.25">
      <c r="A1518">
        <v>61.6</v>
      </c>
      <c r="B1518">
        <v>-6.4187681221116799</v>
      </c>
    </row>
    <row r="1519" spans="1:2" x14ac:dyDescent="0.25">
      <c r="A1519">
        <v>61.7</v>
      </c>
      <c r="B1519">
        <v>-6.4317658789193297</v>
      </c>
    </row>
    <row r="1520" spans="1:2" x14ac:dyDescent="0.25">
      <c r="A1520">
        <v>61.8</v>
      </c>
      <c r="B1520">
        <v>-6.4447425867188999</v>
      </c>
    </row>
    <row r="1521" spans="1:2" x14ac:dyDescent="0.25">
      <c r="A1521">
        <v>61.9</v>
      </c>
      <c r="B1521">
        <v>-6.4576983135751203</v>
      </c>
    </row>
    <row r="1522" spans="1:2" x14ac:dyDescent="0.25">
      <c r="A1522">
        <v>62</v>
      </c>
      <c r="B1522">
        <v>-6.4706331272231301</v>
      </c>
    </row>
    <row r="1523" spans="1:2" x14ac:dyDescent="0.25">
      <c r="A1523">
        <v>62.1</v>
      </c>
      <c r="B1523">
        <v>-6.4835470950705796</v>
      </c>
    </row>
    <row r="1524" spans="1:2" x14ac:dyDescent="0.25">
      <c r="A1524">
        <v>62.2</v>
      </c>
      <c r="B1524">
        <v>-6.4964402841997204</v>
      </c>
    </row>
    <row r="1525" spans="1:2" x14ac:dyDescent="0.25">
      <c r="A1525">
        <v>62.3</v>
      </c>
      <c r="B1525">
        <v>-6.5093127613695403</v>
      </c>
    </row>
    <row r="1526" spans="1:2" x14ac:dyDescent="0.25">
      <c r="A1526">
        <v>62.4</v>
      </c>
      <c r="B1526">
        <v>-6.5221645930178003</v>
      </c>
    </row>
    <row r="1527" spans="1:2" x14ac:dyDescent="0.25">
      <c r="A1527">
        <v>62.5</v>
      </c>
      <c r="B1527">
        <v>-6.5349958452630998</v>
      </c>
    </row>
    <row r="1528" spans="1:2" x14ac:dyDescent="0.25">
      <c r="A1528">
        <v>62.6</v>
      </c>
      <c r="B1528">
        <v>-6.5478065839069401</v>
      </c>
    </row>
    <row r="1529" spans="1:2" x14ac:dyDescent="0.25">
      <c r="A1529">
        <v>62.7</v>
      </c>
      <c r="B1529">
        <v>-6.5605968744357197</v>
      </c>
    </row>
    <row r="1530" spans="1:2" x14ac:dyDescent="0.25">
      <c r="A1530">
        <v>62.8</v>
      </c>
      <c r="B1530">
        <v>-6.5733667820227497</v>
      </c>
    </row>
    <row r="1531" spans="1:2" x14ac:dyDescent="0.25">
      <c r="A1531">
        <v>62.9</v>
      </c>
      <c r="B1531">
        <v>-6.5861163715302498</v>
      </c>
    </row>
    <row r="1532" spans="1:2" x14ac:dyDescent="0.25">
      <c r="A1532">
        <v>63</v>
      </c>
      <c r="B1532">
        <v>-6.5988457075113498</v>
      </c>
    </row>
    <row r="1533" spans="1:2" x14ac:dyDescent="0.25">
      <c r="A1533">
        <v>63.1</v>
      </c>
      <c r="B1533">
        <v>-6.6115548542119997</v>
      </c>
    </row>
    <row r="1534" spans="1:2" x14ac:dyDescent="0.25">
      <c r="A1534">
        <v>63.2</v>
      </c>
      <c r="B1534">
        <v>-6.6242438755729598</v>
      </c>
    </row>
    <row r="1535" spans="1:2" x14ac:dyDescent="0.25">
      <c r="A1535">
        <v>63.3</v>
      </c>
      <c r="B1535">
        <v>-6.6369128352317004</v>
      </c>
    </row>
    <row r="1536" spans="1:2" x14ac:dyDescent="0.25">
      <c r="A1536">
        <v>63.4</v>
      </c>
      <c r="B1536">
        <v>-6.6495617965243499</v>
      </c>
    </row>
    <row r="1537" spans="1:2" x14ac:dyDescent="0.25">
      <c r="A1537">
        <v>63.5</v>
      </c>
      <c r="B1537">
        <v>-6.6621908224875401</v>
      </c>
    </row>
    <row r="1538" spans="1:2" x14ac:dyDescent="0.25">
      <c r="A1538">
        <v>63.6</v>
      </c>
      <c r="B1538">
        <v>-6.6747999758603704</v>
      </c>
    </row>
    <row r="1539" spans="1:2" x14ac:dyDescent="0.25">
      <c r="A1539">
        <v>63.7</v>
      </c>
      <c r="B1539">
        <v>-6.6873893190861997</v>
      </c>
    </row>
    <row r="1540" spans="1:2" x14ac:dyDescent="0.25">
      <c r="A1540">
        <v>63.8</v>
      </c>
      <c r="B1540">
        <v>-6.6999589143145499</v>
      </c>
    </row>
    <row r="1541" spans="1:2" x14ac:dyDescent="0.25">
      <c r="A1541">
        <v>63.9</v>
      </c>
      <c r="B1541">
        <v>-6.7125088234029304</v>
      </c>
    </row>
    <row r="1542" spans="1:2" x14ac:dyDescent="0.25">
      <c r="A1542">
        <v>64</v>
      </c>
      <c r="B1542">
        <v>-6.7250391079186604</v>
      </c>
    </row>
    <row r="1543" spans="1:2" x14ac:dyDescent="0.25">
      <c r="A1543">
        <v>64.099999999999994</v>
      </c>
      <c r="B1543">
        <v>-6.7375498291407103</v>
      </c>
    </row>
    <row r="1544" spans="1:2" x14ac:dyDescent="0.25">
      <c r="A1544">
        <v>64.2</v>
      </c>
      <c r="B1544">
        <v>-6.7500410480614299</v>
      </c>
    </row>
    <row r="1545" spans="1:2" x14ac:dyDescent="0.25">
      <c r="A1545">
        <v>64.3</v>
      </c>
      <c r="B1545">
        <v>-6.7625128253884403</v>
      </c>
    </row>
    <row r="1546" spans="1:2" x14ac:dyDescent="0.25">
      <c r="A1546">
        <v>64.400000000000006</v>
      </c>
      <c r="B1546">
        <v>-6.7749652215462799</v>
      </c>
    </row>
    <row r="1547" spans="1:2" x14ac:dyDescent="0.25">
      <c r="A1547">
        <v>64.5</v>
      </c>
      <c r="B1547">
        <v>-6.7873982966782904</v>
      </c>
    </row>
    <row r="1548" spans="1:2" x14ac:dyDescent="0.25">
      <c r="A1548">
        <v>64.599999999999994</v>
      </c>
      <c r="B1548">
        <v>-6.7998121106482303</v>
      </c>
    </row>
    <row r="1549" spans="1:2" x14ac:dyDescent="0.25">
      <c r="A1549">
        <v>64.7</v>
      </c>
      <c r="B1549">
        <v>-6.8122067230421104</v>
      </c>
    </row>
    <row r="1550" spans="1:2" x14ac:dyDescent="0.25">
      <c r="A1550">
        <v>64.8</v>
      </c>
      <c r="B1550">
        <v>-6.8245821931698503</v>
      </c>
    </row>
    <row r="1551" spans="1:2" x14ac:dyDescent="0.25">
      <c r="A1551">
        <v>64.900000000000006</v>
      </c>
      <c r="B1551">
        <v>-6.8369385800670104</v>
      </c>
    </row>
    <row r="1552" spans="1:2" x14ac:dyDescent="0.25">
      <c r="A1552">
        <v>65</v>
      </c>
      <c r="B1552">
        <v>-6.8492759424964396</v>
      </c>
    </row>
    <row r="1553" spans="1:2" x14ac:dyDescent="0.25">
      <c r="A1553">
        <v>65.099999999999994</v>
      </c>
      <c r="B1553">
        <v>-6.86159433895003</v>
      </c>
    </row>
    <row r="1554" spans="1:2" x14ac:dyDescent="0.25">
      <c r="A1554">
        <v>65.2</v>
      </c>
      <c r="B1554">
        <v>-6.8738938276502797</v>
      </c>
    </row>
    <row r="1555" spans="1:2" x14ac:dyDescent="0.25">
      <c r="A1555">
        <v>65.3</v>
      </c>
      <c r="B1555">
        <v>-6.8861744665520401</v>
      </c>
    </row>
    <row r="1556" spans="1:2" x14ac:dyDescent="0.25">
      <c r="A1556">
        <v>65.400000000000006</v>
      </c>
      <c r="B1556">
        <v>-6.8984363133440896</v>
      </c>
    </row>
    <row r="1557" spans="1:2" x14ac:dyDescent="0.25">
      <c r="A1557">
        <v>65.5</v>
      </c>
      <c r="B1557">
        <v>-6.9106794254507697</v>
      </c>
    </row>
    <row r="1558" spans="1:2" x14ac:dyDescent="0.25">
      <c r="A1558">
        <v>65.599999999999994</v>
      </c>
      <c r="B1558">
        <v>-6.9229038600336397</v>
      </c>
    </row>
    <row r="1559" spans="1:2" x14ac:dyDescent="0.25">
      <c r="A1559">
        <v>65.7</v>
      </c>
      <c r="B1559">
        <v>-6.9351096739930398</v>
      </c>
    </row>
    <row r="1560" spans="1:2" x14ac:dyDescent="0.25">
      <c r="A1560">
        <v>65.8</v>
      </c>
      <c r="B1560">
        <v>-6.9472969239696702</v>
      </c>
    </row>
    <row r="1561" spans="1:2" x14ac:dyDescent="0.25">
      <c r="A1561">
        <v>65.900000000000006</v>
      </c>
      <c r="B1561">
        <v>-6.9594656663462002</v>
      </c>
    </row>
    <row r="1562" spans="1:2" x14ac:dyDescent="0.25">
      <c r="A1562">
        <v>66</v>
      </c>
      <c r="B1562">
        <v>-6.9716159572488197</v>
      </c>
    </row>
    <row r="1563" spans="1:2" x14ac:dyDescent="0.25">
      <c r="A1563">
        <v>66.099999999999994</v>
      </c>
      <c r="B1563">
        <v>-6.9837478525487997</v>
      </c>
    </row>
    <row r="1564" spans="1:2" x14ac:dyDescent="0.25">
      <c r="A1564">
        <v>66.2</v>
      </c>
      <c r="B1564">
        <v>-6.9958614078640098</v>
      </c>
    </row>
    <row r="1565" spans="1:2" x14ac:dyDescent="0.25">
      <c r="A1565">
        <v>66.3</v>
      </c>
      <c r="B1565">
        <v>-7.0079566785604701</v>
      </c>
    </row>
    <row r="1566" spans="1:2" x14ac:dyDescent="0.25">
      <c r="A1566">
        <v>66.400000000000006</v>
      </c>
      <c r="B1566">
        <v>-7.0200337197538696</v>
      </c>
    </row>
    <row r="1567" spans="1:2" x14ac:dyDescent="0.25">
      <c r="A1567">
        <v>66.5</v>
      </c>
      <c r="B1567">
        <v>-7.0320925863110801</v>
      </c>
    </row>
    <row r="1568" spans="1:2" x14ac:dyDescent="0.25">
      <c r="A1568">
        <v>66.599999999999994</v>
      </c>
      <c r="B1568">
        <v>-7.0441333328516</v>
      </c>
    </row>
    <row r="1569" spans="1:2" x14ac:dyDescent="0.25">
      <c r="A1569">
        <v>66.7</v>
      </c>
      <c r="B1569">
        <v>-7.0561560137491304</v>
      </c>
    </row>
    <row r="1570" spans="1:2" x14ac:dyDescent="0.25">
      <c r="A1570">
        <v>66.8</v>
      </c>
      <c r="B1570">
        <v>-7.06816068313295</v>
      </c>
    </row>
    <row r="1571" spans="1:2" x14ac:dyDescent="0.25">
      <c r="A1571">
        <v>66.900000000000006</v>
      </c>
      <c r="B1571">
        <v>-7.0801473948894502</v>
      </c>
    </row>
    <row r="1572" spans="1:2" x14ac:dyDescent="0.25">
      <c r="A1572">
        <v>67</v>
      </c>
      <c r="B1572">
        <v>-7.09211620266354</v>
      </c>
    </row>
    <row r="1573" spans="1:2" x14ac:dyDescent="0.25">
      <c r="A1573">
        <v>67.099999999999994</v>
      </c>
      <c r="B1573">
        <v>-7.1040671598601399</v>
      </c>
    </row>
    <row r="1574" spans="1:2" x14ac:dyDescent="0.25">
      <c r="A1574">
        <v>67.2</v>
      </c>
      <c r="B1574">
        <v>-7.1160003196455399</v>
      </c>
    </row>
    <row r="1575" spans="1:2" x14ac:dyDescent="0.25">
      <c r="A1575">
        <v>67.3</v>
      </c>
      <c r="B1575">
        <v>-7.1279157349488802</v>
      </c>
    </row>
    <row r="1576" spans="1:2" x14ac:dyDescent="0.25">
      <c r="A1576">
        <v>67.400000000000006</v>
      </c>
      <c r="B1576">
        <v>-7.1398134584635304</v>
      </c>
    </row>
    <row r="1577" spans="1:2" x14ac:dyDescent="0.25">
      <c r="A1577">
        <v>67.5</v>
      </c>
      <c r="B1577">
        <v>-7.1516935426484798</v>
      </c>
    </row>
    <row r="1578" spans="1:2" x14ac:dyDescent="0.25">
      <c r="A1578">
        <v>67.599999999999994</v>
      </c>
      <c r="B1578">
        <v>-7.1635560397297704</v>
      </c>
    </row>
    <row r="1579" spans="1:2" x14ac:dyDescent="0.25">
      <c r="A1579">
        <v>67.7</v>
      </c>
      <c r="B1579">
        <v>-7.1754010017018199</v>
      </c>
    </row>
    <row r="1580" spans="1:2" x14ac:dyDescent="0.25">
      <c r="A1580">
        <v>67.8</v>
      </c>
      <c r="B1580">
        <v>-7.1872284803288</v>
      </c>
    </row>
    <row r="1581" spans="1:2" x14ac:dyDescent="0.25">
      <c r="A1581">
        <v>67.900000000000006</v>
      </c>
      <c r="B1581">
        <v>-7.1990385271460502</v>
      </c>
    </row>
    <row r="1582" spans="1:2" x14ac:dyDescent="0.25">
      <c r="A1582">
        <v>68</v>
      </c>
      <c r="B1582">
        <v>-7.2108311934613196</v>
      </c>
    </row>
    <row r="1583" spans="1:2" x14ac:dyDescent="0.25">
      <c r="A1583">
        <v>68.099999999999994</v>
      </c>
      <c r="B1583">
        <v>-7.2226065303562299</v>
      </c>
    </row>
    <row r="1584" spans="1:2" x14ac:dyDescent="0.25">
      <c r="A1584">
        <v>68.2</v>
      </c>
      <c r="B1584">
        <v>-7.2343645886874901</v>
      </c>
    </row>
    <row r="1585" spans="1:2" x14ac:dyDescent="0.25">
      <c r="A1585">
        <v>68.3</v>
      </c>
      <c r="B1585">
        <v>-7.2461054190882903</v>
      </c>
    </row>
    <row r="1586" spans="1:2" x14ac:dyDescent="0.25">
      <c r="A1586">
        <v>68.400000000000006</v>
      </c>
      <c r="B1586">
        <v>-7.2578290719695699</v>
      </c>
    </row>
    <row r="1587" spans="1:2" x14ac:dyDescent="0.25">
      <c r="A1587">
        <v>68.5</v>
      </c>
      <c r="B1587">
        <v>-7.2695355975213296</v>
      </c>
    </row>
    <row r="1588" spans="1:2" x14ac:dyDescent="0.25">
      <c r="A1588">
        <v>68.599999999999994</v>
      </c>
      <c r="B1588">
        <v>-7.2812250457139296</v>
      </c>
    </row>
    <row r="1589" spans="1:2" x14ac:dyDescent="0.25">
      <c r="A1589">
        <v>68.7</v>
      </c>
      <c r="B1589">
        <v>-7.2928974662993502</v>
      </c>
    </row>
    <row r="1590" spans="1:2" x14ac:dyDescent="0.25">
      <c r="A1590">
        <v>68.8</v>
      </c>
      <c r="B1590">
        <v>-7.3045529088124601</v>
      </c>
    </row>
    <row r="1591" spans="1:2" x14ac:dyDescent="0.25">
      <c r="A1591">
        <v>68.900000000000006</v>
      </c>
      <c r="B1591">
        <v>-7.3161914225723299</v>
      </c>
    </row>
    <row r="1592" spans="1:2" x14ac:dyDescent="0.25">
      <c r="A1592">
        <v>69</v>
      </c>
      <c r="B1592">
        <v>-7.3278130566834099</v>
      </c>
    </row>
    <row r="1593" spans="1:2" x14ac:dyDescent="0.25">
      <c r="A1593">
        <v>69.099999999999994</v>
      </c>
      <c r="B1593">
        <v>-7.3394178600368001</v>
      </c>
    </row>
    <row r="1594" spans="1:2" x14ac:dyDescent="0.25">
      <c r="A1594">
        <v>69.2</v>
      </c>
      <c r="B1594">
        <v>-7.3510058813115204</v>
      </c>
    </row>
    <row r="1595" spans="1:2" x14ac:dyDescent="0.25">
      <c r="A1595">
        <v>69.3</v>
      </c>
      <c r="B1595">
        <v>-7.3625771689757</v>
      </c>
    </row>
    <row r="1596" spans="1:2" x14ac:dyDescent="0.25">
      <c r="A1596">
        <v>69.400000000000006</v>
      </c>
      <c r="B1596">
        <v>-7.3741317712877903</v>
      </c>
    </row>
    <row r="1597" spans="1:2" x14ac:dyDescent="0.25">
      <c r="A1597">
        <v>69.5</v>
      </c>
      <c r="B1597">
        <v>-7.3856697362977703</v>
      </c>
    </row>
    <row r="1598" spans="1:2" x14ac:dyDescent="0.25">
      <c r="A1598">
        <v>69.599999999999994</v>
      </c>
      <c r="B1598">
        <v>-7.3971911118483904</v>
      </c>
    </row>
    <row r="1599" spans="1:2" x14ac:dyDescent="0.25">
      <c r="A1599">
        <v>69.7</v>
      </c>
      <c r="B1599">
        <v>-7.4086959455763104</v>
      </c>
    </row>
    <row r="1600" spans="1:2" x14ac:dyDescent="0.25">
      <c r="A1600">
        <v>69.8</v>
      </c>
      <c r="B1600">
        <v>-7.4201842849132902</v>
      </c>
    </row>
    <row r="1601" spans="1:2" x14ac:dyDescent="0.25">
      <c r="A1601">
        <v>69.900000000000006</v>
      </c>
      <c r="B1601">
        <v>-7.4316561770874099</v>
      </c>
    </row>
    <row r="1602" spans="1:2" x14ac:dyDescent="0.25">
      <c r="A1602">
        <v>70</v>
      </c>
      <c r="B1602">
        <v>-7.4431116691241703</v>
      </c>
    </row>
    <row r="1603" spans="1:2" x14ac:dyDescent="0.25">
      <c r="A1603">
        <v>70.099999999999994</v>
      </c>
      <c r="B1603">
        <v>-7.4545508078476796</v>
      </c>
    </row>
    <row r="1604" spans="1:2" x14ac:dyDescent="0.25">
      <c r="A1604">
        <v>70.2</v>
      </c>
      <c r="B1604">
        <v>-7.4659736398818097</v>
      </c>
    </row>
    <row r="1605" spans="1:2" x14ac:dyDescent="0.25">
      <c r="A1605">
        <v>70.3</v>
      </c>
      <c r="B1605">
        <v>-7.4773802116513197</v>
      </c>
    </row>
    <row r="1606" spans="1:2" x14ac:dyDescent="0.25">
      <c r="A1606">
        <v>70.400000000000006</v>
      </c>
      <c r="B1606">
        <v>-7.488770569383</v>
      </c>
    </row>
    <row r="1607" spans="1:2" x14ac:dyDescent="0.25">
      <c r="A1607">
        <v>70.5</v>
      </c>
      <c r="B1607">
        <v>-7.5001447591067896</v>
      </c>
    </row>
    <row r="1608" spans="1:2" x14ac:dyDescent="0.25">
      <c r="A1608">
        <v>70.599999999999994</v>
      </c>
      <c r="B1608">
        <v>-7.5115028266569004</v>
      </c>
    </row>
    <row r="1609" spans="1:2" x14ac:dyDescent="0.25">
      <c r="A1609">
        <v>70.7</v>
      </c>
      <c r="B1609">
        <v>-7.5228448176729001</v>
      </c>
    </row>
    <row r="1610" spans="1:2" x14ac:dyDescent="0.25">
      <c r="A1610">
        <v>70.8</v>
      </c>
      <c r="B1610">
        <v>-7.5341707776008402</v>
      </c>
    </row>
    <row r="1611" spans="1:2" x14ac:dyDescent="0.25">
      <c r="A1611">
        <v>70.900000000000006</v>
      </c>
      <c r="B1611">
        <v>-7.5454807516943703</v>
      </c>
    </row>
    <row r="1612" spans="1:2" x14ac:dyDescent="0.25">
      <c r="A1612">
        <v>71</v>
      </c>
      <c r="B1612">
        <v>-7.5567747850157403</v>
      </c>
    </row>
    <row r="1613" spans="1:2" x14ac:dyDescent="0.25">
      <c r="A1613">
        <v>71.099999999999994</v>
      </c>
      <c r="B1613">
        <v>-7.5680529224369604</v>
      </c>
    </row>
    <row r="1614" spans="1:2" x14ac:dyDescent="0.25">
      <c r="A1614">
        <v>71.2</v>
      </c>
      <c r="B1614">
        <v>-7.5793152086408604</v>
      </c>
    </row>
    <row r="1615" spans="1:2" x14ac:dyDescent="0.25">
      <c r="A1615">
        <v>71.3</v>
      </c>
      <c r="B1615">
        <v>-7.5905616881220697</v>
      </c>
    </row>
    <row r="1616" spans="1:2" x14ac:dyDescent="0.25">
      <c r="A1616">
        <v>71.400000000000006</v>
      </c>
      <c r="B1616">
        <v>-7.6017924051882</v>
      </c>
    </row>
    <row r="1617" spans="1:2" x14ac:dyDescent="0.25">
      <c r="A1617">
        <v>71.5</v>
      </c>
      <c r="B1617">
        <v>-7.6130074039607898</v>
      </c>
    </row>
    <row r="1618" spans="1:2" x14ac:dyDescent="0.25">
      <c r="A1618">
        <v>71.599999999999994</v>
      </c>
      <c r="B1618">
        <v>-7.6242067283763797</v>
      </c>
    </row>
    <row r="1619" spans="1:2" x14ac:dyDescent="0.25">
      <c r="A1619">
        <v>71.7</v>
      </c>
      <c r="B1619">
        <v>-7.6353904221875801</v>
      </c>
    </row>
    <row r="1620" spans="1:2" x14ac:dyDescent="0.25">
      <c r="A1620">
        <v>71.8</v>
      </c>
      <c r="B1620">
        <v>-7.6465585289640199</v>
      </c>
    </row>
    <row r="1621" spans="1:2" x14ac:dyDescent="0.25">
      <c r="A1621">
        <v>71.900000000000006</v>
      </c>
      <c r="B1621">
        <v>-7.6577110920934501</v>
      </c>
    </row>
    <row r="1622" spans="1:2" x14ac:dyDescent="0.25">
      <c r="A1622">
        <v>72</v>
      </c>
      <c r="B1622">
        <v>-7.6688481547826601</v>
      </c>
    </row>
    <row r="1623" spans="1:2" x14ac:dyDescent="0.25">
      <c r="A1623">
        <v>72.099999999999994</v>
      </c>
      <c r="B1623">
        <v>-7.6799697600586097</v>
      </c>
    </row>
    <row r="1624" spans="1:2" x14ac:dyDescent="0.25">
      <c r="A1624">
        <v>72.2</v>
      </c>
      <c r="B1624">
        <v>-7.6910759507692799</v>
      </c>
    </row>
    <row r="1625" spans="1:2" x14ac:dyDescent="0.25">
      <c r="A1625">
        <v>72.3</v>
      </c>
      <c r="B1625">
        <v>-7.7021667695848004</v>
      </c>
    </row>
    <row r="1626" spans="1:2" x14ac:dyDescent="0.25">
      <c r="A1626">
        <v>72.400000000000006</v>
      </c>
      <c r="B1626">
        <v>-7.7132422589983101</v>
      </c>
    </row>
    <row r="1627" spans="1:2" x14ac:dyDescent="0.25">
      <c r="A1627">
        <v>72.5</v>
      </c>
      <c r="B1627">
        <v>-7.7243024613270199</v>
      </c>
    </row>
    <row r="1628" spans="1:2" x14ac:dyDescent="0.25">
      <c r="A1628">
        <v>72.599999999999994</v>
      </c>
      <c r="B1628">
        <v>-7.7353474187131601</v>
      </c>
    </row>
    <row r="1629" spans="1:2" x14ac:dyDescent="0.25">
      <c r="A1629">
        <v>72.7</v>
      </c>
      <c r="B1629">
        <v>-7.7463771731249498</v>
      </c>
    </row>
    <row r="1630" spans="1:2" x14ac:dyDescent="0.25">
      <c r="A1630">
        <v>72.8</v>
      </c>
      <c r="B1630">
        <v>-7.7573917663575003</v>
      </c>
    </row>
    <row r="1631" spans="1:2" x14ac:dyDescent="0.25">
      <c r="A1631">
        <v>72.900000000000006</v>
      </c>
      <c r="B1631">
        <v>-7.76839124003385</v>
      </c>
    </row>
    <row r="1632" spans="1:2" x14ac:dyDescent="0.25">
      <c r="A1632">
        <v>73</v>
      </c>
      <c r="B1632">
        <v>-7.7793756356058497</v>
      </c>
    </row>
    <row r="1633" spans="1:2" x14ac:dyDescent="0.25">
      <c r="A1633">
        <v>73.099999999999994</v>
      </c>
      <c r="B1633">
        <v>-7.7903449943551299</v>
      </c>
    </row>
    <row r="1634" spans="1:2" x14ac:dyDescent="0.25">
      <c r="A1634">
        <v>73.2</v>
      </c>
      <c r="B1634">
        <v>-7.8012993573939804</v>
      </c>
    </row>
    <row r="1635" spans="1:2" x14ac:dyDescent="0.25">
      <c r="A1635">
        <v>73.3</v>
      </c>
      <c r="B1635">
        <v>-7.8122387656663603</v>
      </c>
    </row>
    <row r="1636" spans="1:2" x14ac:dyDescent="0.25">
      <c r="A1636">
        <v>73.400000000000006</v>
      </c>
      <c r="B1636">
        <v>-7.82316325994874</v>
      </c>
    </row>
    <row r="1637" spans="1:2" x14ac:dyDescent="0.25">
      <c r="A1637">
        <v>73.5</v>
      </c>
      <c r="B1637">
        <v>-7.8340728808510498</v>
      </c>
    </row>
    <row r="1638" spans="1:2" x14ac:dyDescent="0.25">
      <c r="A1638">
        <v>73.599999999999994</v>
      </c>
      <c r="B1638">
        <v>-7.8449676688175796</v>
      </c>
    </row>
    <row r="1639" spans="1:2" x14ac:dyDescent="0.25">
      <c r="A1639">
        <v>73.7</v>
      </c>
      <c r="B1639">
        <v>-7.8558476641278903</v>
      </c>
    </row>
    <row r="1640" spans="1:2" x14ac:dyDescent="0.25">
      <c r="A1640">
        <v>73.8</v>
      </c>
      <c r="B1640">
        <v>-7.86671290689765</v>
      </c>
    </row>
    <row r="1641" spans="1:2" x14ac:dyDescent="0.25">
      <c r="A1641">
        <v>73.900000000000006</v>
      </c>
      <c r="B1641">
        <v>-7.8775634370796102</v>
      </c>
    </row>
    <row r="1642" spans="1:2" x14ac:dyDescent="0.25">
      <c r="A1642">
        <v>74</v>
      </c>
      <c r="B1642">
        <v>-7.8883992944644197</v>
      </c>
    </row>
    <row r="1643" spans="1:2" x14ac:dyDescent="0.25">
      <c r="A1643">
        <v>74.099999999999994</v>
      </c>
      <c r="B1643">
        <v>-7.8992205186815303</v>
      </c>
    </row>
    <row r="1644" spans="1:2" x14ac:dyDescent="0.25">
      <c r="A1644">
        <v>74.2</v>
      </c>
      <c r="B1644">
        <v>-7.9100271492000598</v>
      </c>
    </row>
    <row r="1645" spans="1:2" x14ac:dyDescent="0.25">
      <c r="A1645">
        <v>74.3</v>
      </c>
      <c r="B1645">
        <v>-7.9208192253296499</v>
      </c>
    </row>
    <row r="1646" spans="1:2" x14ac:dyDescent="0.25">
      <c r="A1646">
        <v>74.400000000000006</v>
      </c>
      <c r="B1646">
        <v>-7.9315967862213297</v>
      </c>
    </row>
    <row r="1647" spans="1:2" x14ac:dyDescent="0.25">
      <c r="A1647">
        <v>74.5</v>
      </c>
      <c r="B1647">
        <v>-7.9423598708683798</v>
      </c>
    </row>
    <row r="1648" spans="1:2" x14ac:dyDescent="0.25">
      <c r="A1648">
        <v>74.599999999999994</v>
      </c>
      <c r="B1648">
        <v>-7.9531085181071299</v>
      </c>
    </row>
    <row r="1649" spans="1:2" x14ac:dyDescent="0.25">
      <c r="A1649">
        <v>74.7</v>
      </c>
      <c r="B1649">
        <v>-7.9638427666178799</v>
      </c>
    </row>
    <row r="1650" spans="1:2" x14ac:dyDescent="0.25">
      <c r="A1650">
        <v>74.8</v>
      </c>
      <c r="B1650">
        <v>-7.9745626549256698</v>
      </c>
    </row>
    <row r="1651" spans="1:2" x14ac:dyDescent="0.25">
      <c r="A1651">
        <v>74.900000000000006</v>
      </c>
      <c r="B1651">
        <v>-7.9852682214011201</v>
      </c>
    </row>
    <row r="1652" spans="1:2" x14ac:dyDescent="0.25">
      <c r="A1652">
        <v>75</v>
      </c>
      <c r="B1652">
        <v>-7.9959595042613003</v>
      </c>
    </row>
    <row r="1653" spans="1:2" x14ac:dyDescent="0.25">
      <c r="A1653">
        <v>75.099999999999994</v>
      </c>
      <c r="B1653">
        <v>-8.0066365415704794</v>
      </c>
    </row>
    <row r="1654" spans="1:2" x14ac:dyDescent="0.25">
      <c r="A1654">
        <v>75.2</v>
      </c>
      <c r="B1654">
        <v>-8.0172993712409806</v>
      </c>
    </row>
    <row r="1655" spans="1:2" x14ac:dyDescent="0.25">
      <c r="A1655">
        <v>75.3</v>
      </c>
      <c r="B1655">
        <v>-8.0279480310339899</v>
      </c>
    </row>
    <row r="1656" spans="1:2" x14ac:dyDescent="0.25">
      <c r="A1656">
        <v>75.400000000000006</v>
      </c>
      <c r="B1656">
        <v>-8.0385825585603499</v>
      </c>
    </row>
    <row r="1657" spans="1:2" x14ac:dyDescent="0.25">
      <c r="A1657">
        <v>75.5</v>
      </c>
      <c r="B1657">
        <v>-8.0492029912813603</v>
      </c>
    </row>
    <row r="1658" spans="1:2" x14ac:dyDescent="0.25">
      <c r="A1658">
        <v>75.599999999999994</v>
      </c>
      <c r="B1658">
        <v>-8.0598093665095405</v>
      </c>
    </row>
    <row r="1659" spans="1:2" x14ac:dyDescent="0.25">
      <c r="A1659">
        <v>75.7</v>
      </c>
      <c r="B1659">
        <v>-8.0704017214094801</v>
      </c>
    </row>
    <row r="1660" spans="1:2" x14ac:dyDescent="0.25">
      <c r="A1660">
        <v>75.8</v>
      </c>
      <c r="B1660">
        <v>-8.0809800929985602</v>
      </c>
    </row>
    <row r="1661" spans="1:2" x14ac:dyDescent="0.25">
      <c r="A1661">
        <v>75.900000000000006</v>
      </c>
      <c r="B1661">
        <v>-8.0915445181477494</v>
      </c>
    </row>
    <row r="1662" spans="1:2" x14ac:dyDescent="0.25">
      <c r="A1662">
        <v>76</v>
      </c>
      <c r="B1662">
        <v>-8.1020950335823798</v>
      </c>
    </row>
    <row r="1663" spans="1:2" x14ac:dyDescent="0.25">
      <c r="A1663">
        <v>76.099999999999994</v>
      </c>
      <c r="B1663">
        <v>-8.1126316758829304</v>
      </c>
    </row>
    <row r="1664" spans="1:2" x14ac:dyDescent="0.25">
      <c r="A1664">
        <v>76.2</v>
      </c>
      <c r="B1664">
        <v>-8.1231544814857308</v>
      </c>
    </row>
    <row r="1665" spans="1:2" x14ac:dyDescent="0.25">
      <c r="A1665">
        <v>76.3</v>
      </c>
      <c r="B1665">
        <v>-8.1336634866837798</v>
      </c>
    </row>
    <row r="1666" spans="1:2" x14ac:dyDescent="0.25">
      <c r="A1666">
        <v>76.400000000000006</v>
      </c>
      <c r="B1666">
        <v>-8.1441587276274703</v>
      </c>
    </row>
    <row r="1667" spans="1:2" x14ac:dyDescent="0.25">
      <c r="A1667">
        <v>76.5</v>
      </c>
      <c r="B1667">
        <v>-8.1546402403253193</v>
      </c>
    </row>
    <row r="1668" spans="1:2" x14ac:dyDescent="0.25">
      <c r="A1668">
        <v>76.599999999999994</v>
      </c>
      <c r="B1668">
        <v>-8.1651080606447692</v>
      </c>
    </row>
    <row r="1669" spans="1:2" x14ac:dyDescent="0.25">
      <c r="A1669">
        <v>76.7</v>
      </c>
      <c r="B1669">
        <v>-8.1755622243128094</v>
      </c>
    </row>
    <row r="1670" spans="1:2" x14ac:dyDescent="0.25">
      <c r="A1670">
        <v>76.8</v>
      </c>
      <c r="B1670">
        <v>-8.1860027669168502</v>
      </c>
    </row>
    <row r="1671" spans="1:2" x14ac:dyDescent="0.25">
      <c r="A1671">
        <v>76.900000000000006</v>
      </c>
      <c r="B1671">
        <v>-8.1964297239053394</v>
      </c>
    </row>
    <row r="1672" spans="1:2" x14ac:dyDescent="0.25">
      <c r="A1672">
        <v>77</v>
      </c>
      <c r="B1672">
        <v>-8.2068431305885206</v>
      </c>
    </row>
    <row r="1673" spans="1:2" x14ac:dyDescent="0.25">
      <c r="A1673">
        <v>77.099999999999994</v>
      </c>
      <c r="B1673">
        <v>-8.2172430221391792</v>
      </c>
    </row>
    <row r="1674" spans="1:2" x14ac:dyDescent="0.25">
      <c r="A1674">
        <v>77.2</v>
      </c>
      <c r="B1674">
        <v>-8.2276294335933304</v>
      </c>
    </row>
    <row r="1675" spans="1:2" x14ac:dyDescent="0.25">
      <c r="A1675">
        <v>77.3</v>
      </c>
      <c r="B1675">
        <v>-8.2380023998509007</v>
      </c>
    </row>
    <row r="1676" spans="1:2" x14ac:dyDescent="0.25">
      <c r="A1676">
        <v>77.400000000000006</v>
      </c>
      <c r="B1676">
        <v>-8.2483619556764705</v>
      </c>
    </row>
    <row r="1677" spans="1:2" x14ac:dyDescent="0.25">
      <c r="A1677">
        <v>77.5</v>
      </c>
      <c r="B1677">
        <v>-8.2587081356999601</v>
      </c>
    </row>
    <row r="1678" spans="1:2" x14ac:dyDescent="0.25">
      <c r="A1678">
        <v>77.599999999999994</v>
      </c>
      <c r="B1678">
        <v>-8.2690409744173508</v>
      </c>
    </row>
    <row r="1679" spans="1:2" x14ac:dyDescent="0.25">
      <c r="A1679">
        <v>77.7</v>
      </c>
      <c r="B1679">
        <v>-8.2793605061912992</v>
      </c>
    </row>
    <row r="1680" spans="1:2" x14ac:dyDescent="0.25">
      <c r="A1680">
        <v>77.8</v>
      </c>
      <c r="B1680">
        <v>-8.2896667652519103</v>
      </c>
    </row>
    <row r="1681" spans="1:2" x14ac:dyDescent="0.25">
      <c r="A1681">
        <v>77.900000000000006</v>
      </c>
      <c r="B1681">
        <v>-8.2999597856973697</v>
      </c>
    </row>
    <row r="1682" spans="1:2" x14ac:dyDescent="0.25">
      <c r="A1682">
        <v>78</v>
      </c>
      <c r="B1682">
        <v>-8.3102396014946294</v>
      </c>
    </row>
    <row r="1683" spans="1:2" x14ac:dyDescent="0.25">
      <c r="A1683">
        <v>78.099999999999994</v>
      </c>
      <c r="B1683">
        <v>-8.3205062464800896</v>
      </c>
    </row>
    <row r="1684" spans="1:2" x14ac:dyDescent="0.25">
      <c r="A1684">
        <v>78.2</v>
      </c>
      <c r="B1684">
        <v>-8.3307597543602494</v>
      </c>
    </row>
    <row r="1685" spans="1:2" x14ac:dyDescent="0.25">
      <c r="A1685">
        <v>78.3</v>
      </c>
      <c r="B1685">
        <v>-8.3410001587123901</v>
      </c>
    </row>
    <row r="1686" spans="1:2" x14ac:dyDescent="0.25">
      <c r="A1686">
        <v>78.400000000000006</v>
      </c>
      <c r="B1686">
        <v>-8.3512274929852293</v>
      </c>
    </row>
    <row r="1687" spans="1:2" x14ac:dyDescent="0.25">
      <c r="A1687">
        <v>78.5</v>
      </c>
      <c r="B1687">
        <v>-8.3614417904995797</v>
      </c>
    </row>
    <row r="1688" spans="1:2" x14ac:dyDescent="0.25">
      <c r="A1688">
        <v>78.599999999999994</v>
      </c>
      <c r="B1688">
        <v>-8.3716430844489604</v>
      </c>
    </row>
    <row r="1689" spans="1:2" x14ac:dyDescent="0.25">
      <c r="A1689">
        <v>78.7</v>
      </c>
      <c r="B1689">
        <v>-8.3818314079003091</v>
      </c>
    </row>
    <row r="1690" spans="1:2" x14ac:dyDescent="0.25">
      <c r="A1690">
        <v>78.8</v>
      </c>
      <c r="B1690">
        <v>-8.3920067937946001</v>
      </c>
    </row>
    <row r="1691" spans="1:2" x14ac:dyDescent="0.25">
      <c r="A1691">
        <v>78.900000000000006</v>
      </c>
      <c r="B1691">
        <v>-8.4021692749474397</v>
      </c>
    </row>
    <row r="1692" spans="1:2" x14ac:dyDescent="0.25">
      <c r="A1692">
        <v>79</v>
      </c>
      <c r="B1692">
        <v>-8.41231888404978</v>
      </c>
    </row>
    <row r="1693" spans="1:2" x14ac:dyDescent="0.25">
      <c r="A1693">
        <v>79.099999999999994</v>
      </c>
      <c r="B1693">
        <v>-8.4224556536685</v>
      </c>
    </row>
    <row r="1694" spans="1:2" x14ac:dyDescent="0.25">
      <c r="A1694">
        <v>79.2</v>
      </c>
      <c r="B1694">
        <v>-8.4325796162470095</v>
      </c>
    </row>
    <row r="1695" spans="1:2" x14ac:dyDescent="0.25">
      <c r="A1695">
        <v>79.3</v>
      </c>
      <c r="B1695">
        <v>-8.4426908041059505</v>
      </c>
    </row>
    <row r="1696" spans="1:2" x14ac:dyDescent="0.25">
      <c r="A1696">
        <v>79.400000000000006</v>
      </c>
      <c r="B1696">
        <v>-8.45278924944372</v>
      </c>
    </row>
    <row r="1697" spans="1:2" x14ac:dyDescent="0.25">
      <c r="A1697">
        <v>79.5</v>
      </c>
      <c r="B1697">
        <v>-8.4628749843371907</v>
      </c>
    </row>
    <row r="1698" spans="1:2" x14ac:dyDescent="0.25">
      <c r="A1698">
        <v>79.599999999999994</v>
      </c>
      <c r="B1698">
        <v>-8.4729480407422209</v>
      </c>
    </row>
    <row r="1699" spans="1:2" x14ac:dyDescent="0.25">
      <c r="A1699">
        <v>79.7</v>
      </c>
      <c r="B1699">
        <v>-8.4830084504943297</v>
      </c>
    </row>
    <row r="1700" spans="1:2" x14ac:dyDescent="0.25">
      <c r="A1700">
        <v>79.8</v>
      </c>
      <c r="B1700">
        <v>-8.4930562453092602</v>
      </c>
    </row>
    <row r="1701" spans="1:2" x14ac:dyDescent="0.25">
      <c r="A1701">
        <v>79.900000000000006</v>
      </c>
      <c r="B1701">
        <v>-8.5030914567836398</v>
      </c>
    </row>
    <row r="1702" spans="1:2" x14ac:dyDescent="0.25">
      <c r="A1702">
        <v>80</v>
      </c>
      <c r="B1702">
        <v>-8.5131141163954798</v>
      </c>
    </row>
    <row r="1703" spans="1:2" x14ac:dyDescent="0.25">
      <c r="A1703">
        <v>80.099999999999994</v>
      </c>
      <c r="B1703">
        <v>-8.5231242555048592</v>
      </c>
    </row>
    <row r="1704" spans="1:2" x14ac:dyDescent="0.25">
      <c r="A1704">
        <v>80.2</v>
      </c>
      <c r="B1704">
        <v>-8.53312190535447</v>
      </c>
    </row>
    <row r="1705" spans="1:2" x14ac:dyDescent="0.25">
      <c r="A1705">
        <v>80.3</v>
      </c>
      <c r="B1705">
        <v>-8.5431070970701999</v>
      </c>
    </row>
    <row r="1706" spans="1:2" x14ac:dyDescent="0.25">
      <c r="A1706">
        <v>80.400000000000006</v>
      </c>
      <c r="B1706">
        <v>-8.5530798616617307</v>
      </c>
    </row>
    <row r="1707" spans="1:2" x14ac:dyDescent="0.25">
      <c r="A1707">
        <v>80.5</v>
      </c>
      <c r="B1707">
        <v>-8.5630402300231001</v>
      </c>
    </row>
    <row r="1708" spans="1:2" x14ac:dyDescent="0.25">
      <c r="A1708">
        <v>80.599999999999994</v>
      </c>
      <c r="B1708">
        <v>-8.5729882329332892</v>
      </c>
    </row>
    <row r="1709" spans="1:2" x14ac:dyDescent="0.25">
      <c r="A1709">
        <v>80.7</v>
      </c>
      <c r="B1709">
        <v>-8.5829239010568106</v>
      </c>
    </row>
    <row r="1710" spans="1:2" x14ac:dyDescent="0.25">
      <c r="A1710">
        <v>80.8</v>
      </c>
      <c r="B1710">
        <v>-8.5928472649442096</v>
      </c>
    </row>
    <row r="1711" spans="1:2" x14ac:dyDescent="0.25">
      <c r="A1711">
        <v>80.900000000000006</v>
      </c>
      <c r="B1711">
        <v>-8.6027583550326892</v>
      </c>
    </row>
    <row r="1712" spans="1:2" x14ac:dyDescent="0.25">
      <c r="A1712">
        <v>81</v>
      </c>
      <c r="B1712">
        <v>-8.6126572016466696</v>
      </c>
    </row>
    <row r="1713" spans="1:2" x14ac:dyDescent="0.25">
      <c r="A1713">
        <v>81.099999999999994</v>
      </c>
      <c r="B1713">
        <v>-8.6225438349983108</v>
      </c>
    </row>
    <row r="1714" spans="1:2" x14ac:dyDescent="0.25">
      <c r="A1714">
        <v>81.2</v>
      </c>
      <c r="B1714">
        <v>-8.6324182851880806</v>
      </c>
    </row>
    <row r="1715" spans="1:2" x14ac:dyDescent="0.25">
      <c r="A1715">
        <v>81.3</v>
      </c>
      <c r="B1715">
        <v>-8.6422805822053199</v>
      </c>
    </row>
    <row r="1716" spans="1:2" x14ac:dyDescent="0.25">
      <c r="A1716">
        <v>81.400000000000006</v>
      </c>
      <c r="B1716">
        <v>-8.6521307559287699</v>
      </c>
    </row>
    <row r="1717" spans="1:2" x14ac:dyDescent="0.25">
      <c r="A1717">
        <v>81.5</v>
      </c>
      <c r="B1717">
        <v>-8.6619688361270999</v>
      </c>
    </row>
    <row r="1718" spans="1:2" x14ac:dyDescent="0.25">
      <c r="A1718">
        <v>81.599999999999994</v>
      </c>
      <c r="B1718">
        <v>-8.6717948524595094</v>
      </c>
    </row>
    <row r="1719" spans="1:2" x14ac:dyDescent="0.25">
      <c r="A1719">
        <v>81.7</v>
      </c>
      <c r="B1719">
        <v>-8.6816088344761901</v>
      </c>
    </row>
    <row r="1720" spans="1:2" x14ac:dyDescent="0.25">
      <c r="A1720">
        <v>81.8</v>
      </c>
      <c r="B1720">
        <v>-8.6914108116189102</v>
      </c>
    </row>
    <row r="1721" spans="1:2" x14ac:dyDescent="0.25">
      <c r="A1721">
        <v>81.900000000000006</v>
      </c>
      <c r="B1721">
        <v>-8.7012008132215097</v>
      </c>
    </row>
    <row r="1722" spans="1:2" x14ac:dyDescent="0.25">
      <c r="A1722">
        <v>82</v>
      </c>
      <c r="B1722">
        <v>-8.7109788685104697</v>
      </c>
    </row>
    <row r="1723" spans="1:2" x14ac:dyDescent="0.25">
      <c r="A1723">
        <v>82.1</v>
      </c>
      <c r="B1723">
        <v>-8.7207450066053802</v>
      </c>
    </row>
    <row r="1724" spans="1:2" x14ac:dyDescent="0.25">
      <c r="A1724">
        <v>82.2</v>
      </c>
      <c r="B1724">
        <v>-8.7304992565195203</v>
      </c>
    </row>
    <row r="1725" spans="1:2" x14ac:dyDescent="0.25">
      <c r="A1725">
        <v>82.3</v>
      </c>
      <c r="B1725">
        <v>-8.7402416471603193</v>
      </c>
    </row>
    <row r="1726" spans="1:2" x14ac:dyDescent="0.25">
      <c r="A1726">
        <v>82.4</v>
      </c>
      <c r="B1726">
        <v>-8.74997220732992</v>
      </c>
    </row>
    <row r="1727" spans="1:2" x14ac:dyDescent="0.25">
      <c r="A1727">
        <v>82.5</v>
      </c>
      <c r="B1727">
        <v>-8.7596909657256496</v>
      </c>
    </row>
    <row r="1728" spans="1:2" x14ac:dyDescent="0.25">
      <c r="A1728">
        <v>82.6</v>
      </c>
      <c r="B1728">
        <v>-8.7693979509405402</v>
      </c>
    </row>
    <row r="1729" spans="1:2" x14ac:dyDescent="0.25">
      <c r="A1729">
        <v>82.7</v>
      </c>
      <c r="B1729">
        <v>-8.7790931914638701</v>
      </c>
    </row>
    <row r="1730" spans="1:2" x14ac:dyDescent="0.25">
      <c r="A1730">
        <v>82.8</v>
      </c>
      <c r="B1730">
        <v>-8.7887767156815997</v>
      </c>
    </row>
    <row r="1731" spans="1:2" x14ac:dyDescent="0.25">
      <c r="A1731">
        <v>82.9</v>
      </c>
      <c r="B1731">
        <v>-8.7984485518769002</v>
      </c>
    </row>
    <row r="1732" spans="1:2" x14ac:dyDescent="0.25">
      <c r="A1732">
        <v>83</v>
      </c>
      <c r="B1732">
        <v>-8.8081087282306996</v>
      </c>
    </row>
    <row r="1733" spans="1:2" x14ac:dyDescent="0.25">
      <c r="A1733">
        <v>83.1</v>
      </c>
      <c r="B1733">
        <v>-8.8177572728220692</v>
      </c>
    </row>
    <row r="1734" spans="1:2" x14ac:dyDescent="0.25">
      <c r="A1734">
        <v>83.2</v>
      </c>
      <c r="B1734">
        <v>-8.8273942136288106</v>
      </c>
    </row>
    <row r="1735" spans="1:2" x14ac:dyDescent="0.25">
      <c r="A1735">
        <v>83.3</v>
      </c>
      <c r="B1735">
        <v>-8.8370195785279009</v>
      </c>
    </row>
    <row r="1736" spans="1:2" x14ac:dyDescent="0.25">
      <c r="A1736">
        <v>83.4</v>
      </c>
      <c r="B1736">
        <v>-8.8466333952959602</v>
      </c>
    </row>
    <row r="1737" spans="1:2" x14ac:dyDescent="0.25">
      <c r="A1737">
        <v>83.5</v>
      </c>
      <c r="B1737">
        <v>-8.8562356916097702</v>
      </c>
    </row>
    <row r="1738" spans="1:2" x14ac:dyDescent="0.25">
      <c r="A1738">
        <v>83.6</v>
      </c>
      <c r="B1738">
        <v>-8.8658264950467398</v>
      </c>
    </row>
    <row r="1739" spans="1:2" x14ac:dyDescent="0.25">
      <c r="A1739">
        <v>83.7</v>
      </c>
      <c r="B1739">
        <v>-8.87540583308534</v>
      </c>
    </row>
    <row r="1740" spans="1:2" x14ac:dyDescent="0.25">
      <c r="A1740">
        <v>83.8</v>
      </c>
      <c r="B1740">
        <v>-8.8849737331056602</v>
      </c>
    </row>
    <row r="1741" spans="1:2" x14ac:dyDescent="0.25">
      <c r="A1741">
        <v>83.9</v>
      </c>
      <c r="B1741">
        <v>-8.8945302223898004</v>
      </c>
    </row>
    <row r="1742" spans="1:2" x14ac:dyDescent="0.25">
      <c r="A1742">
        <v>84</v>
      </c>
      <c r="B1742">
        <v>-8.9040753281223601</v>
      </c>
    </row>
    <row r="1743" spans="1:2" x14ac:dyDescent="0.25">
      <c r="A1743">
        <v>84.1</v>
      </c>
      <c r="B1743">
        <v>-8.9136090773909302</v>
      </c>
    </row>
    <row r="1744" spans="1:2" x14ac:dyDescent="0.25">
      <c r="A1744">
        <v>84.2</v>
      </c>
      <c r="B1744">
        <v>-8.9231314971865299</v>
      </c>
    </row>
    <row r="1745" spans="1:2" x14ac:dyDescent="0.25">
      <c r="A1745">
        <v>84.3</v>
      </c>
      <c r="B1745">
        <v>-8.9326426144040294</v>
      </c>
    </row>
    <row r="1746" spans="1:2" x14ac:dyDescent="0.25">
      <c r="A1746">
        <v>84.4</v>
      </c>
      <c r="B1746">
        <v>-8.9421424558427098</v>
      </c>
    </row>
    <row r="1747" spans="1:2" x14ac:dyDescent="0.25">
      <c r="A1747">
        <v>84.5</v>
      </c>
      <c r="B1747">
        <v>-8.9516310482066004</v>
      </c>
    </row>
    <row r="1748" spans="1:2" x14ac:dyDescent="0.25">
      <c r="A1748">
        <v>84.6</v>
      </c>
      <c r="B1748">
        <v>-8.96110841810499</v>
      </c>
    </row>
    <row r="1749" spans="1:2" x14ac:dyDescent="0.25">
      <c r="A1749">
        <v>84.7</v>
      </c>
      <c r="B1749">
        <v>-8.9705745920528699</v>
      </c>
    </row>
    <row r="1750" spans="1:2" x14ac:dyDescent="0.25">
      <c r="A1750">
        <v>84.8</v>
      </c>
      <c r="B1750">
        <v>-8.9800295964713808</v>
      </c>
    </row>
    <row r="1751" spans="1:2" x14ac:dyDescent="0.25">
      <c r="A1751">
        <v>84.9</v>
      </c>
      <c r="B1751">
        <v>-8.98947345768822</v>
      </c>
    </row>
    <row r="1752" spans="1:2" x14ac:dyDescent="0.25">
      <c r="A1752">
        <v>85</v>
      </c>
      <c r="B1752">
        <v>-8.9989062019381407</v>
      </c>
    </row>
    <row r="1753" spans="1:2" x14ac:dyDescent="0.25">
      <c r="A1753">
        <v>85.1</v>
      </c>
      <c r="B1753">
        <v>-9.0083278553633495</v>
      </c>
    </row>
    <row r="1754" spans="1:2" x14ac:dyDescent="0.25">
      <c r="A1754">
        <v>85.2</v>
      </c>
      <c r="B1754">
        <v>-9.0177384440139292</v>
      </c>
    </row>
    <row r="1755" spans="1:2" x14ac:dyDescent="0.25">
      <c r="A1755">
        <v>85.3</v>
      </c>
      <c r="B1755">
        <v>-9.0271379938483207</v>
      </c>
    </row>
    <row r="1756" spans="1:2" x14ac:dyDescent="0.25">
      <c r="A1756">
        <v>85.4</v>
      </c>
      <c r="B1756">
        <v>-9.0365265307336795</v>
      </c>
    </row>
    <row r="1757" spans="1:2" x14ac:dyDescent="0.25">
      <c r="A1757">
        <v>85.5</v>
      </c>
      <c r="B1757">
        <v>-9.0459040804463893</v>
      </c>
    </row>
    <row r="1758" spans="1:2" x14ac:dyDescent="0.25">
      <c r="A1758">
        <v>85.6</v>
      </c>
      <c r="B1758">
        <v>-9.0552706686724296</v>
      </c>
    </row>
    <row r="1759" spans="1:2" x14ac:dyDescent="0.25">
      <c r="A1759">
        <v>85.7</v>
      </c>
      <c r="B1759">
        <v>-9.0646263210078093</v>
      </c>
    </row>
    <row r="1760" spans="1:2" x14ac:dyDescent="0.25">
      <c r="A1760">
        <v>85.8</v>
      </c>
      <c r="B1760">
        <v>-9.0739710629589805</v>
      </c>
    </row>
    <row r="1761" spans="1:2" x14ac:dyDescent="0.25">
      <c r="A1761">
        <v>85.9</v>
      </c>
      <c r="B1761">
        <v>-9.0833049199432701</v>
      </c>
    </row>
    <row r="1762" spans="1:2" x14ac:dyDescent="0.25">
      <c r="A1762">
        <v>86</v>
      </c>
      <c r="B1762">
        <v>-9.0926279172892901</v>
      </c>
    </row>
    <row r="1763" spans="1:2" x14ac:dyDescent="0.25">
      <c r="A1763">
        <v>86.1</v>
      </c>
      <c r="B1763">
        <v>-9.10194008023735</v>
      </c>
    </row>
    <row r="1764" spans="1:2" x14ac:dyDescent="0.25">
      <c r="A1764">
        <v>86.2</v>
      </c>
      <c r="B1764">
        <v>-9.1112414339398597</v>
      </c>
    </row>
    <row r="1765" spans="1:2" x14ac:dyDescent="0.25">
      <c r="A1765">
        <v>86.3</v>
      </c>
      <c r="B1765">
        <v>-9.1205320034617507</v>
      </c>
    </row>
    <row r="1766" spans="1:2" x14ac:dyDescent="0.25">
      <c r="A1766">
        <v>86.4</v>
      </c>
      <c r="B1766">
        <v>-9.1298118137808597</v>
      </c>
    </row>
    <row r="1767" spans="1:2" x14ac:dyDescent="0.25">
      <c r="A1767">
        <v>86.5</v>
      </c>
      <c r="B1767">
        <v>-9.1390808897883602</v>
      </c>
    </row>
    <row r="1768" spans="1:2" x14ac:dyDescent="0.25">
      <c r="A1768">
        <v>86.6</v>
      </c>
      <c r="B1768">
        <v>-9.1483392562891197</v>
      </c>
    </row>
    <row r="1769" spans="1:2" x14ac:dyDescent="0.25">
      <c r="A1769">
        <v>86.7</v>
      </c>
      <c r="B1769">
        <v>-9.1575869380021704</v>
      </c>
    </row>
    <row r="1770" spans="1:2" x14ac:dyDescent="0.25">
      <c r="A1770">
        <v>86.8</v>
      </c>
      <c r="B1770">
        <v>-9.1668239595610306</v>
      </c>
    </row>
    <row r="1771" spans="1:2" x14ac:dyDescent="0.25">
      <c r="A1771">
        <v>86.9</v>
      </c>
      <c r="B1771">
        <v>-9.17605034551414</v>
      </c>
    </row>
    <row r="1772" spans="1:2" x14ac:dyDescent="0.25">
      <c r="A1772">
        <v>87</v>
      </c>
      <c r="B1772">
        <v>-9.1852661203252204</v>
      </c>
    </row>
    <row r="1773" spans="1:2" x14ac:dyDescent="0.25">
      <c r="A1773">
        <v>87.1</v>
      </c>
      <c r="B1773">
        <v>-9.1944713083737</v>
      </c>
    </row>
    <row r="1774" spans="1:2" x14ac:dyDescent="0.25">
      <c r="A1774">
        <v>87.2</v>
      </c>
      <c r="B1774">
        <v>-9.2036659339550901</v>
      </c>
    </row>
    <row r="1775" spans="1:2" x14ac:dyDescent="0.25">
      <c r="A1775">
        <v>87.3</v>
      </c>
      <c r="B1775">
        <v>-9.2128500212813602</v>
      </c>
    </row>
    <row r="1776" spans="1:2" x14ac:dyDescent="0.25">
      <c r="A1776">
        <v>87.4</v>
      </c>
      <c r="B1776">
        <v>-9.2220235944813194</v>
      </c>
    </row>
    <row r="1777" spans="1:2" x14ac:dyDescent="0.25">
      <c r="A1777">
        <v>87.5</v>
      </c>
      <c r="B1777">
        <v>-9.2311866776010003</v>
      </c>
    </row>
    <row r="1778" spans="1:2" x14ac:dyDescent="0.25">
      <c r="A1778">
        <v>87.6</v>
      </c>
      <c r="B1778">
        <v>-9.2403392946040501</v>
      </c>
    </row>
    <row r="1779" spans="1:2" x14ac:dyDescent="0.25">
      <c r="A1779">
        <v>87.7</v>
      </c>
      <c r="B1779">
        <v>-9.2494814693720802</v>
      </c>
    </row>
    <row r="1780" spans="1:2" x14ac:dyDescent="0.25">
      <c r="A1780">
        <v>87.8</v>
      </c>
      <c r="B1780">
        <v>-9.2586132257050799</v>
      </c>
    </row>
    <row r="1781" spans="1:2" x14ac:dyDescent="0.25">
      <c r="A1781">
        <v>87.9</v>
      </c>
      <c r="B1781">
        <v>-9.2677345873217298</v>
      </c>
    </row>
    <row r="1782" spans="1:2" x14ac:dyDescent="0.25">
      <c r="A1782">
        <v>88</v>
      </c>
      <c r="B1782">
        <v>-9.2768455778598309</v>
      </c>
    </row>
    <row r="1783" spans="1:2" x14ac:dyDescent="0.25">
      <c r="A1783">
        <v>88.1</v>
      </c>
      <c r="B1783">
        <v>-9.2859462208766406</v>
      </c>
    </row>
    <row r="1784" spans="1:2" x14ac:dyDescent="0.25">
      <c r="A1784">
        <v>88.2</v>
      </c>
      <c r="B1784">
        <v>-9.2950365398492494</v>
      </c>
    </row>
    <row r="1785" spans="1:2" x14ac:dyDescent="0.25">
      <c r="A1785">
        <v>88.3</v>
      </c>
      <c r="B1785">
        <v>-9.3041165581749095</v>
      </c>
    </row>
    <row r="1786" spans="1:2" x14ac:dyDescent="0.25">
      <c r="A1786">
        <v>88.4</v>
      </c>
      <c r="B1786">
        <v>-9.3131862991714804</v>
      </c>
    </row>
    <row r="1787" spans="1:2" x14ac:dyDescent="0.25">
      <c r="A1787">
        <v>88.5</v>
      </c>
      <c r="B1787">
        <v>-9.32224578607768</v>
      </c>
    </row>
    <row r="1788" spans="1:2" x14ac:dyDescent="0.25">
      <c r="A1788">
        <v>88.6</v>
      </c>
      <c r="B1788">
        <v>-9.3312950420535099</v>
      </c>
    </row>
    <row r="1789" spans="1:2" x14ac:dyDescent="0.25">
      <c r="A1789">
        <v>88.7</v>
      </c>
      <c r="B1789">
        <v>-9.3403340901806207</v>
      </c>
    </row>
    <row r="1790" spans="1:2" x14ac:dyDescent="0.25">
      <c r="A1790">
        <v>88.8</v>
      </c>
      <c r="B1790">
        <v>-9.3493629534626095</v>
      </c>
    </row>
    <row r="1791" spans="1:2" x14ac:dyDescent="0.25">
      <c r="A1791">
        <v>88.9</v>
      </c>
      <c r="B1791">
        <v>-9.3583816548254308</v>
      </c>
    </row>
    <row r="1792" spans="1:2" x14ac:dyDescent="0.25">
      <c r="A1792">
        <v>89</v>
      </c>
      <c r="B1792">
        <v>-9.3673902171176806</v>
      </c>
    </row>
    <row r="1793" spans="1:2" x14ac:dyDescent="0.25">
      <c r="A1793">
        <v>89.1</v>
      </c>
      <c r="B1793">
        <v>-9.3763886631110296</v>
      </c>
    </row>
    <row r="1794" spans="1:2" x14ac:dyDescent="0.25">
      <c r="A1794">
        <v>89.2</v>
      </c>
      <c r="B1794">
        <v>-9.3853770155004597</v>
      </c>
    </row>
    <row r="1795" spans="1:2" x14ac:dyDescent="0.25">
      <c r="A1795">
        <v>89.3</v>
      </c>
      <c r="B1795">
        <v>-9.3943552969047097</v>
      </c>
    </row>
    <row r="1796" spans="1:2" x14ac:dyDescent="0.25">
      <c r="A1796">
        <v>89.4</v>
      </c>
      <c r="B1796">
        <v>-9.4033235298665598</v>
      </c>
    </row>
    <row r="1797" spans="1:2" x14ac:dyDescent="0.25">
      <c r="A1797">
        <v>89.5</v>
      </c>
      <c r="B1797">
        <v>-9.4122817368532097</v>
      </c>
    </row>
    <row r="1798" spans="1:2" x14ac:dyDescent="0.25">
      <c r="A1798">
        <v>89.6</v>
      </c>
      <c r="B1798">
        <v>-9.4212299402565503</v>
      </c>
    </row>
    <row r="1799" spans="1:2" x14ac:dyDescent="0.25">
      <c r="A1799">
        <v>89.7</v>
      </c>
      <c r="B1799">
        <v>-9.4301681623935707</v>
      </c>
    </row>
    <row r="1800" spans="1:2" x14ac:dyDescent="0.25">
      <c r="A1800">
        <v>89.8</v>
      </c>
      <c r="B1800">
        <v>-9.4390964255066407</v>
      </c>
    </row>
    <row r="1801" spans="1:2" x14ac:dyDescent="0.25">
      <c r="A1801">
        <v>89.9</v>
      </c>
      <c r="B1801">
        <v>-9.4480147517638908</v>
      </c>
    </row>
    <row r="1802" spans="1:2" x14ac:dyDescent="0.25">
      <c r="A1802">
        <v>90</v>
      </c>
      <c r="B1802">
        <v>-9.4569231632594892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A2_Distances</vt:lpstr>
      <vt:lpstr>A3_FieldStrength</vt:lpstr>
      <vt:lpstr>Parameters</vt:lpstr>
      <vt:lpstr>F1336</vt:lpstr>
    </vt:vector>
  </TitlesOfParts>
  <Company>ANFR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</dc:creator>
  <cp:lastModifiedBy>France</cp:lastModifiedBy>
  <dcterms:created xsi:type="dcterms:W3CDTF">2021-05-05T17:16:42Z</dcterms:created>
  <dcterms:modified xsi:type="dcterms:W3CDTF">2021-11-22T10:15:25Z</dcterms:modified>
</cp:coreProperties>
</file>